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as\Documents\wallstreetinvest\CURSOS WSI\APOSTILAS\"/>
    </mc:Choice>
  </mc:AlternateContent>
  <xr:revisionPtr revIDLastSave="0" documentId="13_ncr:1_{84682FEE-DE98-4D4A-97ED-DDAA61CE8D5F}" xr6:coauthVersionLast="47" xr6:coauthVersionMax="47" xr10:uidLastSave="{00000000-0000-0000-0000-000000000000}"/>
  <bookViews>
    <workbookView xWindow="-165" yWindow="-165" windowWidth="29130" windowHeight="15810" tabRatio="599" activeTab="1" xr2:uid="{9DFDBD12-4E90-4CC6-BBDC-5D148143A2E8}"/>
  </bookViews>
  <sheets>
    <sheet name="GESTÃO" sheetId="1" r:id="rId1"/>
    <sheet name="DIA 1" sheetId="2" r:id="rId2"/>
    <sheet name="Planilha1" sheetId="12" r:id="rId3"/>
    <sheet name="DIA 2" sheetId="3" r:id="rId4"/>
    <sheet name="DIA 3" sheetId="4" r:id="rId5"/>
    <sheet name="DIA 4" sheetId="5" r:id="rId6"/>
    <sheet name="DIA 5" sheetId="6" r:id="rId7"/>
    <sheet name="DIA 6" sheetId="7" r:id="rId8"/>
    <sheet name="DIA 7" sheetId="8" r:id="rId9"/>
    <sheet name="DIA 8" sheetId="9" r:id="rId10"/>
    <sheet name="DIA 9" sheetId="10" r:id="rId11"/>
    <sheet name="DIA 10" sheetId="11" r:id="rId1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1" l="1"/>
  <c r="J18" i="11"/>
  <c r="I18" i="11"/>
  <c r="G18" i="11"/>
  <c r="G8" i="11"/>
  <c r="B8" i="11"/>
  <c r="K18" i="10"/>
  <c r="J18" i="10"/>
  <c r="I18" i="10"/>
  <c r="G18" i="10"/>
  <c r="G8" i="10"/>
  <c r="B8" i="10"/>
  <c r="K18" i="9"/>
  <c r="J18" i="9"/>
  <c r="I18" i="9"/>
  <c r="G18" i="9"/>
  <c r="G8" i="9"/>
  <c r="B8" i="9"/>
  <c r="K18" i="8"/>
  <c r="J18" i="8"/>
  <c r="I18" i="8"/>
  <c r="G18" i="8"/>
  <c r="G8" i="8"/>
  <c r="B8" i="8"/>
  <c r="K18" i="7"/>
  <c r="J18" i="7"/>
  <c r="I18" i="7"/>
  <c r="G18" i="7"/>
  <c r="G8" i="7"/>
  <c r="B8" i="7"/>
  <c r="K18" i="6"/>
  <c r="J18" i="6"/>
  <c r="I18" i="6"/>
  <c r="G18" i="6"/>
  <c r="G8" i="6"/>
  <c r="B8" i="6"/>
  <c r="K18" i="5"/>
  <c r="J18" i="5"/>
  <c r="I18" i="5"/>
  <c r="G18" i="5"/>
  <c r="G8" i="5"/>
  <c r="B8" i="5"/>
  <c r="K18" i="4"/>
  <c r="J18" i="4"/>
  <c r="I18" i="4"/>
  <c r="G18" i="4"/>
  <c r="G8" i="4"/>
  <c r="B8" i="4"/>
  <c r="G18" i="3"/>
  <c r="K18" i="3"/>
  <c r="J18" i="3"/>
  <c r="I18" i="3"/>
  <c r="G8" i="3"/>
  <c r="B8" i="3"/>
  <c r="I15" i="2"/>
  <c r="F15" i="2"/>
  <c r="J12" i="2"/>
  <c r="G8" i="2"/>
  <c r="B8" i="2"/>
  <c r="G18" i="2"/>
  <c r="J17" i="2"/>
  <c r="I17" i="2"/>
  <c r="J16" i="2"/>
  <c r="I16" i="2"/>
  <c r="F16" i="2"/>
  <c r="J15" i="2"/>
  <c r="J14" i="2"/>
  <c r="I14" i="2"/>
  <c r="F14" i="2"/>
  <c r="J13" i="2"/>
  <c r="I13" i="2"/>
  <c r="F13" i="2"/>
  <c r="I12" i="2"/>
  <c r="F12" i="2"/>
  <c r="K15" i="2" l="1"/>
  <c r="I18" i="2"/>
  <c r="K17" i="2"/>
  <c r="K13" i="2"/>
  <c r="K16" i="2"/>
  <c r="K14" i="2"/>
  <c r="J18" i="2"/>
  <c r="K12" i="2"/>
  <c r="K18" i="2" l="1"/>
  <c r="I10" i="1" l="1"/>
  <c r="I8" i="1" s="1"/>
  <c r="B10" i="1"/>
  <c r="B14" i="1" s="1"/>
  <c r="B12" i="1" l="1"/>
  <c r="B13" i="1"/>
  <c r="I14" i="1"/>
  <c r="I12" i="1"/>
  <c r="I13" i="1"/>
</calcChain>
</file>

<file path=xl/sharedStrings.xml><?xml version="1.0" encoding="utf-8"?>
<sst xmlns="http://schemas.openxmlformats.org/spreadsheetml/2006/main" count="320" uniqueCount="61">
  <si>
    <t>GESTÃO DE RISCO</t>
  </si>
  <si>
    <t>META (GAIN) GANHO DIÁRIO (1X1)</t>
  </si>
  <si>
    <t>META (GAIN) GANHO DIÁRIO (1X2)</t>
  </si>
  <si>
    <t>META (GAIN) GANHO DIÁRIO (2X1)</t>
  </si>
  <si>
    <t>(2X1)</t>
  </si>
  <si>
    <t>(1X1)</t>
  </si>
  <si>
    <t>(1X2)</t>
  </si>
  <si>
    <t>META (LOSS) PREJUÍZO DIÁRIO</t>
  </si>
  <si>
    <t>CAPITAL PARA OPERAR (BANCA)</t>
  </si>
  <si>
    <t>PREJUÍZO DIÁRIO (%)</t>
  </si>
  <si>
    <t>(Sugestão 1% a 5% diário)</t>
  </si>
  <si>
    <t>LEGENDA</t>
  </si>
  <si>
    <t>CAMPOS PARA ALTERAR</t>
  </si>
  <si>
    <t>CAMPOS AUTOMÁTICOS</t>
  </si>
  <si>
    <t>QUANTOS DIAS(ÚTEIS) POSSO PERDER  ?</t>
  </si>
  <si>
    <t>Ex: (2X1) = Ganhar 100,00 ou perder 50,00 por dia</t>
  </si>
  <si>
    <t>PLANEJAMENTO DE DAY TRADE - DIRETO AO PONTO</t>
  </si>
  <si>
    <t>V 1.0 Prof Masuda</t>
  </si>
  <si>
    <t>wallstreetinvest.com.br</t>
  </si>
  <si>
    <t>PLANILHA DE CONTROLE DE OPERAÇÕES - DAY TRADE</t>
  </si>
  <si>
    <t>Hoje o dia tem notícias relevantes?</t>
  </si>
  <si>
    <t>SIM</t>
  </si>
  <si>
    <t>Não</t>
  </si>
  <si>
    <t>www.wallstreetinvest.com.br - 41 9 9274-8186 (whats)</t>
  </si>
  <si>
    <r>
      <rPr>
        <b/>
        <sz val="12"/>
        <rFont val="Calibri"/>
        <family val="2"/>
        <scheme val="minor"/>
      </rPr>
      <t xml:space="preserve">Atenção: </t>
    </r>
    <r>
      <rPr>
        <sz val="12"/>
        <rFont val="Calibri"/>
        <family val="2"/>
        <scheme val="minor"/>
      </rPr>
      <t xml:space="preserve">Se o dia tem notícias, operar com cautela, stops bem posicionados e Stop Offset </t>
    </r>
  </si>
  <si>
    <t xml:space="preserve">Quais as principais notícias do dia: </t>
  </si>
  <si>
    <t>Taxas:</t>
  </si>
  <si>
    <t>Corretagem</t>
  </si>
  <si>
    <t>Emolumentos</t>
  </si>
  <si>
    <t>ATIVO</t>
  </si>
  <si>
    <t>HORA</t>
  </si>
  <si>
    <t>TIPO</t>
  </si>
  <si>
    <t>ENTRADA</t>
  </si>
  <si>
    <t>SAIDA</t>
  </si>
  <si>
    <t>PONTOS</t>
  </si>
  <si>
    <t>CONTRATOS</t>
  </si>
  <si>
    <t>VALOR</t>
  </si>
  <si>
    <t>taxas</t>
  </si>
  <si>
    <t>SALDO</t>
  </si>
  <si>
    <t>ESTRATEGIA</t>
  </si>
  <si>
    <t>C</t>
  </si>
  <si>
    <t>Renko 5R, LTA, comprei no rompimento do topo anterior, peguei 50 ptos, rompeu as resistências do livro virtual e subiu até 85 ptos</t>
  </si>
  <si>
    <t>V</t>
  </si>
  <si>
    <t>OP</t>
  </si>
  <si>
    <t xml:space="preserve">Data: </t>
  </si>
  <si>
    <t>RESUMO - MINHA GESTÃO DE RISCO</t>
  </si>
  <si>
    <t xml:space="preserve">META (GAIN) GANHO DIÁRIO </t>
  </si>
  <si>
    <t>Metas:</t>
  </si>
  <si>
    <t>STOP ** LBT, não entrei no outro Pullback,  pois o renko mostrou um fundo duplo (W), forte reversão da tendência, preço REVERTEU, STOP!</t>
  </si>
  <si>
    <t>WINZ21</t>
  </si>
  <si>
    <t>WINZ22</t>
  </si>
  <si>
    <t>WINZ23</t>
  </si>
  <si>
    <t>WINZ24</t>
  </si>
  <si>
    <t>WINZ25</t>
  </si>
  <si>
    <t>Renko 5R , PULLBACK, comprei na media 66, LTA forte, sai na Resistência do livro virtual com 120 ptos, acabou subindo 215 ptos e continuou subindo até 355 ptos. Poderia ter deixado</t>
  </si>
  <si>
    <t xml:space="preserve">Renko 5R , SPULLBACK, forte LTB, vendi na media 66, pegou gain fixo 150. </t>
  </si>
  <si>
    <t>Renko 5R, PULLBACK, forte LTB, esquenta, subou 75, não pegou Stop loss de 100, caiu, encurtei o gain para 50 ptos, foi até 100 ptos no Fibonnaci e suporte manual, deveria ter acreditado na minha análise.</t>
  </si>
  <si>
    <t xml:space="preserve">SUGESTÃO: 3 A 5 OPERAÇÕES POR DIA </t>
  </si>
  <si>
    <t>POR DIA</t>
  </si>
  <si>
    <t>POR PERCENTUAL</t>
  </si>
  <si>
    <t>PAYROLL, ALTA MINÉRIO, QUEDA DO PETRÓLEO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</si>
</sst>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164" formatCode="&quot;R$&quot;\ #,##0.00"/>
    <numFmt numFmtId="165" formatCode="&quot;R$&quot;#,##0.00"/>
    <numFmt numFmtId="166" formatCode="&quot;R$&quot;#,##0.00;[Red]\-&quot;R$&quot;#,##0.00"/>
    <numFmt numFmtId="167" formatCode="0_ ;[Red]\-0\ "/>
  </numFmts>
  <fonts count="3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164" fontId="7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1" fontId="7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9" fontId="10" fillId="2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0" xfId="0" applyFont="1"/>
    <xf numFmtId="0" fontId="12" fillId="0" borderId="0" xfId="0" applyFont="1"/>
    <xf numFmtId="0" fontId="1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6" fillId="0" borderId="0" xfId="0" applyFont="1" applyAlignment="1">
      <alignment horizontal="left"/>
    </xf>
    <xf numFmtId="0" fontId="0" fillId="4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" fillId="5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/>
    </xf>
    <xf numFmtId="0" fontId="0" fillId="0" borderId="5" xfId="0" applyBorder="1" applyAlignment="1">
      <alignment wrapText="1"/>
    </xf>
    <xf numFmtId="165" fontId="1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8" fontId="8" fillId="2" borderId="1" xfId="0" applyNumberFormat="1" applyFont="1" applyFill="1" applyBorder="1" applyAlignment="1">
      <alignment horizontal="center"/>
    </xf>
    <xf numFmtId="0" fontId="0" fillId="9" borderId="0" xfId="0" applyFill="1" applyBorder="1"/>
    <xf numFmtId="0" fontId="0" fillId="9" borderId="0" xfId="0" applyFill="1" applyBorder="1" applyAlignment="1">
      <alignment horizontal="center"/>
    </xf>
    <xf numFmtId="0" fontId="5" fillId="9" borderId="0" xfId="0" applyFont="1" applyFill="1" applyBorder="1"/>
    <xf numFmtId="0" fontId="0" fillId="9" borderId="7" xfId="0" applyFill="1" applyBorder="1"/>
    <xf numFmtId="0" fontId="0" fillId="9" borderId="8" xfId="0" applyFill="1" applyBorder="1" applyAlignment="1">
      <alignment horizontal="center"/>
    </xf>
    <xf numFmtId="0" fontId="0" fillId="9" borderId="8" xfId="0" applyFill="1" applyBorder="1"/>
    <xf numFmtId="0" fontId="0" fillId="9" borderId="9" xfId="0" applyFill="1" applyBorder="1" applyAlignment="1">
      <alignment horizontal="center"/>
    </xf>
    <xf numFmtId="0" fontId="0" fillId="9" borderId="10" xfId="0" applyFill="1" applyBorder="1"/>
    <xf numFmtId="0" fontId="0" fillId="9" borderId="11" xfId="0" applyFill="1" applyBorder="1" applyAlignment="1">
      <alignment horizontal="center"/>
    </xf>
    <xf numFmtId="0" fontId="0" fillId="9" borderId="12" xfId="0" applyFill="1" applyBorder="1"/>
    <xf numFmtId="0" fontId="0" fillId="9" borderId="13" xfId="0" applyFill="1" applyBorder="1" applyAlignment="1">
      <alignment horizontal="center"/>
    </xf>
    <xf numFmtId="0" fontId="0" fillId="9" borderId="13" xfId="0" applyFill="1" applyBorder="1"/>
    <xf numFmtId="0" fontId="0" fillId="9" borderId="14" xfId="0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24" fillId="4" borderId="0" xfId="0" applyFont="1" applyFill="1" applyBorder="1"/>
    <xf numFmtId="0" fontId="5" fillId="10" borderId="0" xfId="0" applyFont="1" applyFill="1" applyBorder="1"/>
    <xf numFmtId="8" fontId="25" fillId="3" borderId="1" xfId="0" applyNumberFormat="1" applyFont="1" applyFill="1" applyBorder="1" applyAlignment="1">
      <alignment horizontal="center"/>
    </xf>
    <xf numFmtId="8" fontId="25" fillId="2" borderId="1" xfId="0" applyNumberFormat="1" applyFont="1" applyFill="1" applyBorder="1" applyAlignment="1">
      <alignment horizontal="center"/>
    </xf>
    <xf numFmtId="8" fontId="25" fillId="2" borderId="1" xfId="0" applyNumberFormat="1" applyFont="1" applyFill="1" applyBorder="1" applyAlignment="1">
      <alignment horizontal="center" vertical="center"/>
    </xf>
    <xf numFmtId="8" fontId="24" fillId="3" borderId="1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" fillId="0" borderId="5" xfId="0" applyFont="1" applyBorder="1" applyAlignment="1">
      <alignment wrapText="1"/>
    </xf>
    <xf numFmtId="167" fontId="28" fillId="8" borderId="1" xfId="0" applyNumberFormat="1" applyFont="1" applyFill="1" applyBorder="1" applyAlignment="1">
      <alignment horizontal="center"/>
    </xf>
    <xf numFmtId="166" fontId="28" fillId="8" borderId="1" xfId="0" applyNumberFormat="1" applyFont="1" applyFill="1" applyBorder="1" applyAlignment="1">
      <alignment horizontal="center"/>
    </xf>
    <xf numFmtId="166" fontId="25" fillId="8" borderId="1" xfId="0" applyNumberFormat="1" applyFont="1" applyFill="1" applyBorder="1" applyAlignment="1">
      <alignment horizontal="center"/>
    </xf>
    <xf numFmtId="166" fontId="26" fillId="5" borderId="1" xfId="0" applyNumberFormat="1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20" fontId="24" fillId="2" borderId="5" xfId="0" applyNumberFormat="1" applyFont="1" applyFill="1" applyBorder="1" applyAlignment="1">
      <alignment horizontal="center"/>
    </xf>
    <xf numFmtId="0" fontId="24" fillId="6" borderId="5" xfId="0" applyFont="1" applyFill="1" applyBorder="1" applyAlignment="1">
      <alignment horizontal="center" vertical="center"/>
    </xf>
    <xf numFmtId="3" fontId="24" fillId="2" borderId="5" xfId="0" applyNumberFormat="1" applyFont="1" applyFill="1" applyBorder="1" applyAlignment="1">
      <alignment horizontal="center"/>
    </xf>
    <xf numFmtId="167" fontId="24" fillId="2" borderId="5" xfId="0" applyNumberFormat="1" applyFont="1" applyFill="1" applyBorder="1" applyAlignment="1">
      <alignment horizontal="center"/>
    </xf>
    <xf numFmtId="166" fontId="24" fillId="3" borderId="5" xfId="0" applyNumberFormat="1" applyFont="1" applyFill="1" applyBorder="1" applyAlignment="1">
      <alignment horizontal="center"/>
    </xf>
    <xf numFmtId="166" fontId="25" fillId="3" borderId="5" xfId="0" applyNumberFormat="1" applyFont="1" applyFill="1" applyBorder="1" applyAlignment="1">
      <alignment horizontal="center"/>
    </xf>
    <xf numFmtId="166" fontId="26" fillId="3" borderId="5" xfId="0" applyNumberFormat="1" applyFont="1" applyFill="1" applyBorder="1" applyAlignment="1">
      <alignment horizontal="center"/>
    </xf>
    <xf numFmtId="0" fontId="26" fillId="7" borderId="5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14" fontId="21" fillId="2" borderId="1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9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0</xdr:col>
      <xdr:colOff>981075</xdr:colOff>
      <xdr:row>3</xdr:row>
      <xdr:rowOff>104775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B138BB-2A97-4B36-96B8-C0625DFD0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4775"/>
          <a:ext cx="952500" cy="952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3848100</xdr:colOff>
      <xdr:row>0</xdr:row>
      <xdr:rowOff>38100</xdr:rowOff>
    </xdr:from>
    <xdr:to>
      <xdr:col>11</xdr:col>
      <xdr:colOff>4895851</xdr:colOff>
      <xdr:row>5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11438BA-D567-47EE-A926-705035019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5725" y="38100"/>
          <a:ext cx="1047751" cy="1066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3848100</xdr:colOff>
      <xdr:row>0</xdr:row>
      <xdr:rowOff>38100</xdr:rowOff>
    </xdr:from>
    <xdr:to>
      <xdr:col>11</xdr:col>
      <xdr:colOff>4895851</xdr:colOff>
      <xdr:row>5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85E3002-5BB5-466B-9B64-91ADE9FCF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5725" y="38100"/>
          <a:ext cx="1047751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4029075</xdr:colOff>
      <xdr:row>0</xdr:row>
      <xdr:rowOff>38100</xdr:rowOff>
    </xdr:from>
    <xdr:to>
      <xdr:col>11</xdr:col>
      <xdr:colOff>4895851</xdr:colOff>
      <xdr:row>3</xdr:row>
      <xdr:rowOff>104775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86A1EFF-9DF0-439D-B7C1-077BF12E2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6175" y="38100"/>
          <a:ext cx="866776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3848100</xdr:colOff>
      <xdr:row>0</xdr:row>
      <xdr:rowOff>38100</xdr:rowOff>
    </xdr:from>
    <xdr:to>
      <xdr:col>11</xdr:col>
      <xdr:colOff>4895851</xdr:colOff>
      <xdr:row>4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1485CA3-6A63-4005-9789-E41B2B74D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5725" y="38100"/>
          <a:ext cx="1047751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3848100</xdr:colOff>
      <xdr:row>0</xdr:row>
      <xdr:rowOff>38100</xdr:rowOff>
    </xdr:from>
    <xdr:to>
      <xdr:col>11</xdr:col>
      <xdr:colOff>4895851</xdr:colOff>
      <xdr:row>5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BCA6C48-7708-49DF-96CC-95BE71CCB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5725" y="38100"/>
          <a:ext cx="1047751" cy="1066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3848100</xdr:colOff>
      <xdr:row>0</xdr:row>
      <xdr:rowOff>38100</xdr:rowOff>
    </xdr:from>
    <xdr:to>
      <xdr:col>11</xdr:col>
      <xdr:colOff>4895851</xdr:colOff>
      <xdr:row>5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B117FF-9D47-4420-ACE9-5BFE780D4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5725" y="38100"/>
          <a:ext cx="1047751" cy="1066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3848100</xdr:colOff>
      <xdr:row>0</xdr:row>
      <xdr:rowOff>38100</xdr:rowOff>
    </xdr:from>
    <xdr:to>
      <xdr:col>11</xdr:col>
      <xdr:colOff>4895851</xdr:colOff>
      <xdr:row>5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7604F9-9BD8-4A01-8146-8F34DB187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5725" y="38100"/>
          <a:ext cx="1047751" cy="1066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3848100</xdr:colOff>
      <xdr:row>0</xdr:row>
      <xdr:rowOff>38100</xdr:rowOff>
    </xdr:from>
    <xdr:to>
      <xdr:col>11</xdr:col>
      <xdr:colOff>4895851</xdr:colOff>
      <xdr:row>5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026E520-EDFE-4D30-8CD3-978FF13EE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5725" y="38100"/>
          <a:ext cx="1047751" cy="1066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3848100</xdr:colOff>
      <xdr:row>0</xdr:row>
      <xdr:rowOff>38100</xdr:rowOff>
    </xdr:from>
    <xdr:to>
      <xdr:col>11</xdr:col>
      <xdr:colOff>4895851</xdr:colOff>
      <xdr:row>5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91CD111-B0F0-4ECD-BAAF-16E0D1C16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5725" y="38100"/>
          <a:ext cx="1047751" cy="1066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3848100</xdr:colOff>
      <xdr:row>0</xdr:row>
      <xdr:rowOff>38100</xdr:rowOff>
    </xdr:from>
    <xdr:to>
      <xdr:col>11</xdr:col>
      <xdr:colOff>4895851</xdr:colOff>
      <xdr:row>5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93D6E95-0339-4275-95E4-6ACD99EB2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5725" y="38100"/>
          <a:ext cx="1047751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4BA55-6A18-426E-8C7C-3949CA1C2AD6}">
  <dimension ref="A2:J21"/>
  <sheetViews>
    <sheetView zoomScale="70" zoomScaleNormal="70" workbookViewId="0">
      <selection activeCell="I7" sqref="I7"/>
    </sheetView>
  </sheetViews>
  <sheetFormatPr defaultRowHeight="14.5" x14ac:dyDescent="0.35"/>
  <cols>
    <col min="1" max="1" width="15.453125" customWidth="1"/>
    <col min="2" max="2" width="24.81640625" style="5" customWidth="1"/>
    <col min="4" max="4" width="20.1796875" customWidth="1"/>
    <col min="5" max="5" width="21" customWidth="1"/>
    <col min="7" max="7" width="6.81640625" customWidth="1"/>
    <col min="8" max="8" width="11.81640625" customWidth="1"/>
    <col min="9" max="9" width="26.54296875" style="5" customWidth="1"/>
  </cols>
  <sheetData>
    <row r="2" spans="1:10" ht="36" x14ac:dyDescent="0.8">
      <c r="B2" s="1" t="s">
        <v>0</v>
      </c>
    </row>
    <row r="3" spans="1:10" ht="24" thickBot="1" x14ac:dyDescent="0.6">
      <c r="B3" s="2" t="s">
        <v>16</v>
      </c>
      <c r="I3" s="86" t="s">
        <v>59</v>
      </c>
    </row>
    <row r="4" spans="1:10" ht="31.5" thickBot="1" x14ac:dyDescent="0.75">
      <c r="I4" s="13">
        <v>1000</v>
      </c>
      <c r="J4" s="3" t="s">
        <v>8</v>
      </c>
    </row>
    <row r="5" spans="1:10" ht="24" thickBot="1" x14ac:dyDescent="0.6">
      <c r="B5" s="86" t="s">
        <v>58</v>
      </c>
      <c r="I5" s="12"/>
      <c r="J5" s="3"/>
    </row>
    <row r="6" spans="1:10" ht="31.5" thickBot="1" x14ac:dyDescent="0.75">
      <c r="B6" s="13">
        <v>3000</v>
      </c>
      <c r="C6" s="3" t="s">
        <v>8</v>
      </c>
      <c r="I6" s="15">
        <v>0.2</v>
      </c>
      <c r="J6" s="3" t="s">
        <v>9</v>
      </c>
    </row>
    <row r="7" spans="1:10" ht="21.5" thickBot="1" x14ac:dyDescent="0.55000000000000004">
      <c r="B7" s="12"/>
      <c r="C7" s="3"/>
      <c r="I7" s="6" t="s">
        <v>10</v>
      </c>
    </row>
    <row r="8" spans="1:10" ht="26.5" thickBot="1" x14ac:dyDescent="0.65">
      <c r="B8" s="14">
        <v>10</v>
      </c>
      <c r="C8" s="3" t="s">
        <v>14</v>
      </c>
      <c r="I8" s="10">
        <f>I4/I10</f>
        <v>5</v>
      </c>
      <c r="J8" s="3" t="s">
        <v>14</v>
      </c>
    </row>
    <row r="9" spans="1:10" ht="21.5" thickBot="1" x14ac:dyDescent="0.55000000000000004">
      <c r="C9" s="3"/>
      <c r="J9" s="3"/>
    </row>
    <row r="10" spans="1:10" ht="26.5" thickBot="1" x14ac:dyDescent="0.65">
      <c r="B10" s="8">
        <f>B6/B8</f>
        <v>300</v>
      </c>
      <c r="C10" s="3" t="s">
        <v>7</v>
      </c>
      <c r="I10" s="8">
        <f>I4*I6</f>
        <v>200</v>
      </c>
      <c r="J10" s="3" t="s">
        <v>7</v>
      </c>
    </row>
    <row r="11" spans="1:10" ht="15" thickBot="1" x14ac:dyDescent="0.4"/>
    <row r="12" spans="1:10" ht="34" thickBot="1" x14ac:dyDescent="0.8">
      <c r="A12" s="4" t="s">
        <v>4</v>
      </c>
      <c r="B12" s="11">
        <f>B10*2</f>
        <v>600</v>
      </c>
      <c r="C12" s="3" t="s">
        <v>3</v>
      </c>
      <c r="H12" s="4" t="s">
        <v>4</v>
      </c>
      <c r="I12" s="11">
        <f>I10*2</f>
        <v>400</v>
      </c>
      <c r="J12" s="3" t="s">
        <v>3</v>
      </c>
    </row>
    <row r="13" spans="1:10" ht="34" thickBot="1" x14ac:dyDescent="0.8">
      <c r="A13" s="4" t="s">
        <v>5</v>
      </c>
      <c r="B13" s="11">
        <f>B10*1</f>
        <v>300</v>
      </c>
      <c r="C13" s="3" t="s">
        <v>1</v>
      </c>
      <c r="H13" s="4" t="s">
        <v>5</v>
      </c>
      <c r="I13" s="11">
        <f>I10*1</f>
        <v>200</v>
      </c>
      <c r="J13" s="3" t="s">
        <v>1</v>
      </c>
    </row>
    <row r="14" spans="1:10" ht="34" thickBot="1" x14ac:dyDescent="0.8">
      <c r="A14" s="4" t="s">
        <v>6</v>
      </c>
      <c r="B14" s="11">
        <f>B10/2</f>
        <v>150</v>
      </c>
      <c r="C14" s="3" t="s">
        <v>2</v>
      </c>
      <c r="H14" s="4" t="s">
        <v>6</v>
      </c>
      <c r="I14" s="11">
        <f>I10/2</f>
        <v>100</v>
      </c>
      <c r="J14" s="3" t="s">
        <v>2</v>
      </c>
    </row>
    <row r="15" spans="1:10" ht="29" x14ac:dyDescent="0.35">
      <c r="A15" s="17" t="s">
        <v>11</v>
      </c>
      <c r="B15" s="57" t="s">
        <v>15</v>
      </c>
    </row>
    <row r="16" spans="1:10" ht="24" thickBot="1" x14ac:dyDescent="0.6">
      <c r="D16" s="42" t="s">
        <v>45</v>
      </c>
      <c r="E16" s="5"/>
    </row>
    <row r="17" spans="1:9" ht="15" thickBot="1" x14ac:dyDescent="0.4">
      <c r="A17" s="16" t="s">
        <v>11</v>
      </c>
      <c r="B17" s="7" t="s">
        <v>12</v>
      </c>
      <c r="D17" s="47"/>
      <c r="E17" s="48"/>
      <c r="F17" s="49"/>
      <c r="G17" s="49"/>
      <c r="H17" s="49"/>
      <c r="I17" s="50"/>
    </row>
    <row r="18" spans="1:9" ht="25.5" customHeight="1" thickBot="1" x14ac:dyDescent="0.65">
      <c r="B18" s="9" t="s">
        <v>13</v>
      </c>
      <c r="D18" s="51"/>
      <c r="E18" s="43">
        <v>100</v>
      </c>
      <c r="F18" s="46" t="s">
        <v>46</v>
      </c>
      <c r="G18" s="44"/>
      <c r="H18" s="44"/>
      <c r="I18" s="52"/>
    </row>
    <row r="19" spans="1:9" ht="15" thickBot="1" x14ac:dyDescent="0.4">
      <c r="D19" s="51"/>
      <c r="E19" s="45"/>
      <c r="F19" s="44"/>
      <c r="G19" s="44"/>
      <c r="H19" s="44"/>
      <c r="I19" s="52"/>
    </row>
    <row r="20" spans="1:9" ht="26.5" thickBot="1" x14ac:dyDescent="0.65">
      <c r="B20" s="19" t="s">
        <v>17</v>
      </c>
      <c r="D20" s="51"/>
      <c r="E20" s="43">
        <v>-50</v>
      </c>
      <c r="F20" s="46" t="s">
        <v>7</v>
      </c>
      <c r="G20" s="44"/>
      <c r="H20" s="44"/>
      <c r="I20" s="52"/>
    </row>
    <row r="21" spans="1:9" ht="15" thickBot="1" x14ac:dyDescent="0.4">
      <c r="B21" s="19" t="s">
        <v>18</v>
      </c>
      <c r="D21" s="53"/>
      <c r="E21" s="54"/>
      <c r="F21" s="55"/>
      <c r="G21" s="55"/>
      <c r="H21" s="55"/>
      <c r="I21" s="56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A1BEB-1B96-452C-A373-ECCA1BE9EC87}">
  <dimension ref="A1:L18"/>
  <sheetViews>
    <sheetView workbookViewId="0">
      <selection sqref="A1:XFD1048576"/>
    </sheetView>
  </sheetViews>
  <sheetFormatPr defaultRowHeight="14.5" x14ac:dyDescent="0.35"/>
  <cols>
    <col min="1" max="1" width="7.453125" style="5" customWidth="1"/>
    <col min="2" max="2" width="12.54296875" style="5" bestFit="1" customWidth="1"/>
    <col min="3" max="3" width="9.1796875" style="5"/>
    <col min="4" max="4" width="9.81640625" style="21" bestFit="1" customWidth="1"/>
    <col min="5" max="5" width="9.1796875" style="5"/>
    <col min="6" max="6" width="9.1796875" style="5" customWidth="1"/>
    <col min="7" max="7" width="12.453125" style="5" customWidth="1"/>
    <col min="8" max="8" width="10.1796875" style="5" customWidth="1"/>
    <col min="9" max="11" width="11.81640625" style="5" customWidth="1"/>
    <col min="12" max="12" width="74.1796875" customWidth="1"/>
  </cols>
  <sheetData>
    <row r="1" spans="1:12" ht="29" thickBot="1" x14ac:dyDescent="0.7">
      <c r="A1" s="20" t="s">
        <v>19</v>
      </c>
      <c r="B1" s="20"/>
    </row>
    <row r="2" spans="1:12" ht="16" thickBot="1" x14ac:dyDescent="0.4">
      <c r="A2" s="22" t="s">
        <v>20</v>
      </c>
      <c r="B2" s="22"/>
      <c r="G2" s="23" t="s">
        <v>21</v>
      </c>
      <c r="H2" s="24" t="s">
        <v>22</v>
      </c>
      <c r="L2" t="s">
        <v>23</v>
      </c>
    </row>
    <row r="3" spans="1:12" ht="15.5" x14ac:dyDescent="0.35">
      <c r="A3" s="25" t="s">
        <v>24</v>
      </c>
      <c r="B3" s="25"/>
      <c r="H3" s="26"/>
    </row>
    <row r="4" spans="1:12" ht="15.5" x14ac:dyDescent="0.35">
      <c r="A4" s="25" t="s">
        <v>25</v>
      </c>
      <c r="B4" s="25"/>
      <c r="E4" s="27"/>
      <c r="F4" s="28"/>
      <c r="G4" s="27"/>
      <c r="H4" s="29"/>
      <c r="I4" s="27"/>
      <c r="J4" s="27"/>
      <c r="K4" s="27"/>
    </row>
    <row r="5" spans="1:12" ht="16" thickBot="1" x14ac:dyDescent="0.4">
      <c r="A5" s="25"/>
      <c r="B5" s="25"/>
      <c r="F5" s="30"/>
      <c r="H5" s="26"/>
    </row>
    <row r="6" spans="1:12" ht="19" thickBot="1" x14ac:dyDescent="0.5">
      <c r="A6" s="31" t="s">
        <v>26</v>
      </c>
      <c r="B6" s="62">
        <v>0.1</v>
      </c>
      <c r="C6" s="64" t="s">
        <v>27</v>
      </c>
      <c r="G6" s="61">
        <v>0.25</v>
      </c>
      <c r="H6" s="65" t="s">
        <v>28</v>
      </c>
    </row>
    <row r="7" spans="1:12" ht="16" thickBot="1" x14ac:dyDescent="0.4">
      <c r="A7" s="31"/>
      <c r="B7" s="25"/>
      <c r="C7" s="32"/>
      <c r="D7" s="38"/>
      <c r="F7" s="33"/>
      <c r="G7" s="39"/>
      <c r="H7" s="26"/>
    </row>
    <row r="8" spans="1:12" ht="21.5" thickBot="1" x14ac:dyDescent="0.55000000000000004">
      <c r="A8" s="25" t="s">
        <v>47</v>
      </c>
      <c r="B8" s="63">
        <f>GESTÃO!E18</f>
        <v>100</v>
      </c>
      <c r="C8" s="58" t="s">
        <v>46</v>
      </c>
      <c r="D8" s="38"/>
      <c r="E8" s="41"/>
      <c r="F8" s="33"/>
      <c r="G8" s="60">
        <f>GESTÃO!E20</f>
        <v>-50</v>
      </c>
      <c r="H8" s="59" t="s">
        <v>7</v>
      </c>
    </row>
    <row r="9" spans="1:12" ht="16" thickBot="1" x14ac:dyDescent="0.4">
      <c r="A9" s="31"/>
      <c r="B9" s="25"/>
      <c r="C9" s="32"/>
      <c r="D9" s="38"/>
      <c r="F9" s="33"/>
      <c r="G9" s="39"/>
      <c r="H9" s="26"/>
    </row>
    <row r="10" spans="1:12" ht="21.5" thickBot="1" x14ac:dyDescent="0.4">
      <c r="A10" s="25" t="s">
        <v>44</v>
      </c>
      <c r="B10" s="85">
        <v>44478</v>
      </c>
      <c r="D10" s="84" t="s">
        <v>57</v>
      </c>
      <c r="F10" s="30"/>
      <c r="H10" s="26"/>
    </row>
    <row r="11" spans="1:12" x14ac:dyDescent="0.35">
      <c r="A11" s="34" t="s">
        <v>43</v>
      </c>
      <c r="B11" s="40" t="s">
        <v>29</v>
      </c>
      <c r="C11" s="34" t="s">
        <v>30</v>
      </c>
      <c r="D11" s="35" t="s">
        <v>31</v>
      </c>
      <c r="E11" s="34" t="s">
        <v>32</v>
      </c>
      <c r="F11" s="34" t="s">
        <v>33</v>
      </c>
      <c r="G11" s="36" t="s">
        <v>34</v>
      </c>
      <c r="H11" s="36" t="s">
        <v>35</v>
      </c>
      <c r="I11" s="34" t="s">
        <v>36</v>
      </c>
      <c r="J11" s="34" t="s">
        <v>37</v>
      </c>
      <c r="K11" s="34" t="s">
        <v>38</v>
      </c>
      <c r="L11" s="34" t="s">
        <v>39</v>
      </c>
    </row>
    <row r="12" spans="1:12" ht="18.5" x14ac:dyDescent="0.45">
      <c r="A12" s="71">
        <v>1</v>
      </c>
      <c r="B12" s="71"/>
      <c r="C12" s="72"/>
      <c r="D12" s="73"/>
      <c r="E12" s="74"/>
      <c r="F12" s="74"/>
      <c r="G12" s="75"/>
      <c r="H12" s="71"/>
      <c r="I12" s="76"/>
      <c r="J12" s="77"/>
      <c r="K12" s="78"/>
      <c r="L12" s="37"/>
    </row>
    <row r="13" spans="1:12" ht="18.5" x14ac:dyDescent="0.45">
      <c r="A13" s="71">
        <v>2</v>
      </c>
      <c r="B13" s="71"/>
      <c r="C13" s="72"/>
      <c r="D13" s="73"/>
      <c r="E13" s="74"/>
      <c r="F13" s="74"/>
      <c r="G13" s="75"/>
      <c r="H13" s="71"/>
      <c r="I13" s="76"/>
      <c r="J13" s="77"/>
      <c r="K13" s="78"/>
      <c r="L13" s="37"/>
    </row>
    <row r="14" spans="1:12" ht="18.5" x14ac:dyDescent="0.45">
      <c r="A14" s="71">
        <v>3</v>
      </c>
      <c r="B14" s="71"/>
      <c r="C14" s="72"/>
      <c r="D14" s="79"/>
      <c r="E14" s="74"/>
      <c r="F14" s="74"/>
      <c r="G14" s="75"/>
      <c r="H14" s="71"/>
      <c r="I14" s="76"/>
      <c r="J14" s="77"/>
      <c r="K14" s="78"/>
      <c r="L14" s="37"/>
    </row>
    <row r="15" spans="1:12" ht="18.5" x14ac:dyDescent="0.45">
      <c r="A15" s="71">
        <v>4</v>
      </c>
      <c r="B15" s="71"/>
      <c r="C15" s="72"/>
      <c r="D15" s="73"/>
      <c r="E15" s="74"/>
      <c r="F15" s="74"/>
      <c r="G15" s="75"/>
      <c r="H15" s="71"/>
      <c r="I15" s="76"/>
      <c r="J15" s="77"/>
      <c r="K15" s="78"/>
      <c r="L15" s="66"/>
    </row>
    <row r="16" spans="1:12" ht="18.5" x14ac:dyDescent="0.45">
      <c r="A16" s="71">
        <v>5</v>
      </c>
      <c r="B16" s="71"/>
      <c r="C16" s="72"/>
      <c r="D16" s="80"/>
      <c r="E16" s="74"/>
      <c r="F16" s="74"/>
      <c r="G16" s="75"/>
      <c r="H16" s="71"/>
      <c r="I16" s="76"/>
      <c r="J16" s="77"/>
      <c r="K16" s="78"/>
      <c r="L16" s="37"/>
    </row>
    <row r="17" spans="1:12" ht="19" thickBot="1" x14ac:dyDescent="0.5">
      <c r="A17" s="71">
        <v>6</v>
      </c>
      <c r="B17" s="71"/>
      <c r="C17" s="71"/>
      <c r="D17" s="81"/>
      <c r="E17" s="71"/>
      <c r="F17" s="71"/>
      <c r="G17" s="75"/>
      <c r="H17" s="71"/>
      <c r="I17" s="76"/>
      <c r="J17" s="77"/>
      <c r="K17" s="78"/>
      <c r="L17" s="37"/>
    </row>
    <row r="18" spans="1:12" s="18" customFormat="1" ht="19" thickBot="1" x14ac:dyDescent="0.5">
      <c r="A18" s="82"/>
      <c r="B18" s="82"/>
      <c r="C18" s="82"/>
      <c r="D18" s="83"/>
      <c r="E18" s="82"/>
      <c r="F18" s="82"/>
      <c r="G18" s="67">
        <f>SUM(G12:G17)</f>
        <v>0</v>
      </c>
      <c r="H18" s="82"/>
      <c r="I18" s="68">
        <f>SUM(I12:I17)</f>
        <v>0</v>
      </c>
      <c r="J18" s="69">
        <f>SUM(J12:J17)</f>
        <v>0</v>
      </c>
      <c r="K18" s="70">
        <f>SUM(K12:K17)</f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D418-2DA9-4335-9886-DB571BFE4529}">
  <dimension ref="A1:L18"/>
  <sheetViews>
    <sheetView workbookViewId="0">
      <selection sqref="A1:XFD1048576"/>
    </sheetView>
  </sheetViews>
  <sheetFormatPr defaultRowHeight="14.5" x14ac:dyDescent="0.35"/>
  <cols>
    <col min="1" max="1" width="7.453125" style="5" customWidth="1"/>
    <col min="2" max="2" width="12.54296875" style="5" bestFit="1" customWidth="1"/>
    <col min="3" max="3" width="9.1796875" style="5"/>
    <col min="4" max="4" width="9.81640625" style="21" bestFit="1" customWidth="1"/>
    <col min="5" max="5" width="9.1796875" style="5"/>
    <col min="6" max="6" width="9.1796875" style="5" customWidth="1"/>
    <col min="7" max="7" width="12.453125" style="5" customWidth="1"/>
    <col min="8" max="8" width="10.1796875" style="5" customWidth="1"/>
    <col min="9" max="11" width="11.81640625" style="5" customWidth="1"/>
    <col min="12" max="12" width="74.1796875" customWidth="1"/>
  </cols>
  <sheetData>
    <row r="1" spans="1:12" ht="29" thickBot="1" x14ac:dyDescent="0.7">
      <c r="A1" s="20" t="s">
        <v>19</v>
      </c>
      <c r="B1" s="20"/>
    </row>
    <row r="2" spans="1:12" ht="16" thickBot="1" x14ac:dyDescent="0.4">
      <c r="A2" s="22" t="s">
        <v>20</v>
      </c>
      <c r="B2" s="22"/>
      <c r="G2" s="23" t="s">
        <v>21</v>
      </c>
      <c r="H2" s="24" t="s">
        <v>22</v>
      </c>
      <c r="L2" t="s">
        <v>23</v>
      </c>
    </row>
    <row r="3" spans="1:12" ht="15.5" x14ac:dyDescent="0.35">
      <c r="A3" s="25" t="s">
        <v>24</v>
      </c>
      <c r="B3" s="25"/>
      <c r="H3" s="26"/>
    </row>
    <row r="4" spans="1:12" ht="15.5" x14ac:dyDescent="0.35">
      <c r="A4" s="25" t="s">
        <v>25</v>
      </c>
      <c r="B4" s="25"/>
      <c r="E4" s="27"/>
      <c r="F4" s="28"/>
      <c r="G4" s="27"/>
      <c r="H4" s="29"/>
      <c r="I4" s="27"/>
      <c r="J4" s="27"/>
      <c r="K4" s="27"/>
    </row>
    <row r="5" spans="1:12" ht="16" thickBot="1" x14ac:dyDescent="0.4">
      <c r="A5" s="25"/>
      <c r="B5" s="25"/>
      <c r="F5" s="30"/>
      <c r="H5" s="26"/>
    </row>
    <row r="6" spans="1:12" ht="19" thickBot="1" x14ac:dyDescent="0.5">
      <c r="A6" s="31" t="s">
        <v>26</v>
      </c>
      <c r="B6" s="62">
        <v>0.1</v>
      </c>
      <c r="C6" s="64" t="s">
        <v>27</v>
      </c>
      <c r="G6" s="61">
        <v>0.25</v>
      </c>
      <c r="H6" s="65" t="s">
        <v>28</v>
      </c>
    </row>
    <row r="7" spans="1:12" ht="16" thickBot="1" x14ac:dyDescent="0.4">
      <c r="A7" s="31"/>
      <c r="B7" s="25"/>
      <c r="C7" s="32"/>
      <c r="D7" s="38"/>
      <c r="F7" s="33"/>
      <c r="G7" s="39"/>
      <c r="H7" s="26"/>
    </row>
    <row r="8" spans="1:12" ht="21.5" thickBot="1" x14ac:dyDescent="0.55000000000000004">
      <c r="A8" s="25" t="s">
        <v>47</v>
      </c>
      <c r="B8" s="63">
        <f>GESTÃO!E18</f>
        <v>100</v>
      </c>
      <c r="C8" s="58" t="s">
        <v>46</v>
      </c>
      <c r="D8" s="38"/>
      <c r="E8" s="41"/>
      <c r="F8" s="33"/>
      <c r="G8" s="60">
        <f>GESTÃO!E20</f>
        <v>-50</v>
      </c>
      <c r="H8" s="59" t="s">
        <v>7</v>
      </c>
    </row>
    <row r="9" spans="1:12" ht="16" thickBot="1" x14ac:dyDescent="0.4">
      <c r="A9" s="31"/>
      <c r="B9" s="25"/>
      <c r="C9" s="32"/>
      <c r="D9" s="38"/>
      <c r="F9" s="33"/>
      <c r="G9" s="39"/>
      <c r="H9" s="26"/>
    </row>
    <row r="10" spans="1:12" ht="21.5" thickBot="1" x14ac:dyDescent="0.4">
      <c r="A10" s="25" t="s">
        <v>44</v>
      </c>
      <c r="B10" s="85">
        <v>44478</v>
      </c>
      <c r="D10" s="84" t="s">
        <v>57</v>
      </c>
      <c r="F10" s="30"/>
      <c r="H10" s="26"/>
    </row>
    <row r="11" spans="1:12" x14ac:dyDescent="0.35">
      <c r="A11" s="34" t="s">
        <v>43</v>
      </c>
      <c r="B11" s="40" t="s">
        <v>29</v>
      </c>
      <c r="C11" s="34" t="s">
        <v>30</v>
      </c>
      <c r="D11" s="35" t="s">
        <v>31</v>
      </c>
      <c r="E11" s="34" t="s">
        <v>32</v>
      </c>
      <c r="F11" s="34" t="s">
        <v>33</v>
      </c>
      <c r="G11" s="36" t="s">
        <v>34</v>
      </c>
      <c r="H11" s="36" t="s">
        <v>35</v>
      </c>
      <c r="I11" s="34" t="s">
        <v>36</v>
      </c>
      <c r="J11" s="34" t="s">
        <v>37</v>
      </c>
      <c r="K11" s="34" t="s">
        <v>38</v>
      </c>
      <c r="L11" s="34" t="s">
        <v>39</v>
      </c>
    </row>
    <row r="12" spans="1:12" ht="18.5" x14ac:dyDescent="0.45">
      <c r="A12" s="71">
        <v>1</v>
      </c>
      <c r="B12" s="71"/>
      <c r="C12" s="72"/>
      <c r="D12" s="73"/>
      <c r="E12" s="74"/>
      <c r="F12" s="74"/>
      <c r="G12" s="75"/>
      <c r="H12" s="71"/>
      <c r="I12" s="76"/>
      <c r="J12" s="77"/>
      <c r="K12" s="78"/>
      <c r="L12" s="37"/>
    </row>
    <row r="13" spans="1:12" ht="18.5" x14ac:dyDescent="0.45">
      <c r="A13" s="71">
        <v>2</v>
      </c>
      <c r="B13" s="71"/>
      <c r="C13" s="72"/>
      <c r="D13" s="73"/>
      <c r="E13" s="74"/>
      <c r="F13" s="74"/>
      <c r="G13" s="75"/>
      <c r="H13" s="71"/>
      <c r="I13" s="76"/>
      <c r="J13" s="77"/>
      <c r="K13" s="78"/>
      <c r="L13" s="37"/>
    </row>
    <row r="14" spans="1:12" ht="18.5" x14ac:dyDescent="0.45">
      <c r="A14" s="71">
        <v>3</v>
      </c>
      <c r="B14" s="71"/>
      <c r="C14" s="72"/>
      <c r="D14" s="79"/>
      <c r="E14" s="74"/>
      <c r="F14" s="74"/>
      <c r="G14" s="75"/>
      <c r="H14" s="71"/>
      <c r="I14" s="76"/>
      <c r="J14" s="77"/>
      <c r="K14" s="78"/>
      <c r="L14" s="37"/>
    </row>
    <row r="15" spans="1:12" ht="18.5" x14ac:dyDescent="0.45">
      <c r="A15" s="71">
        <v>4</v>
      </c>
      <c r="B15" s="71"/>
      <c r="C15" s="72"/>
      <c r="D15" s="73"/>
      <c r="E15" s="74"/>
      <c r="F15" s="74"/>
      <c r="G15" s="75"/>
      <c r="H15" s="71"/>
      <c r="I15" s="76"/>
      <c r="J15" s="77"/>
      <c r="K15" s="78"/>
      <c r="L15" s="66"/>
    </row>
    <row r="16" spans="1:12" ht="18.5" x14ac:dyDescent="0.45">
      <c r="A16" s="71">
        <v>5</v>
      </c>
      <c r="B16" s="71"/>
      <c r="C16" s="72"/>
      <c r="D16" s="80"/>
      <c r="E16" s="74"/>
      <c r="F16" s="74"/>
      <c r="G16" s="75"/>
      <c r="H16" s="71"/>
      <c r="I16" s="76"/>
      <c r="J16" s="77"/>
      <c r="K16" s="78"/>
      <c r="L16" s="37"/>
    </row>
    <row r="17" spans="1:12" ht="19" thickBot="1" x14ac:dyDescent="0.5">
      <c r="A17" s="71">
        <v>6</v>
      </c>
      <c r="B17" s="71"/>
      <c r="C17" s="71"/>
      <c r="D17" s="81"/>
      <c r="E17" s="71"/>
      <c r="F17" s="71"/>
      <c r="G17" s="75"/>
      <c r="H17" s="71"/>
      <c r="I17" s="76"/>
      <c r="J17" s="77"/>
      <c r="K17" s="78"/>
      <c r="L17" s="37"/>
    </row>
    <row r="18" spans="1:12" s="18" customFormat="1" ht="19" thickBot="1" x14ac:dyDescent="0.5">
      <c r="A18" s="82"/>
      <c r="B18" s="82"/>
      <c r="C18" s="82"/>
      <c r="D18" s="83"/>
      <c r="E18" s="82"/>
      <c r="F18" s="82"/>
      <c r="G18" s="67">
        <f>SUM(G12:G17)</f>
        <v>0</v>
      </c>
      <c r="H18" s="82"/>
      <c r="I18" s="68">
        <f>SUM(I12:I17)</f>
        <v>0</v>
      </c>
      <c r="J18" s="69">
        <f>SUM(J12:J17)</f>
        <v>0</v>
      </c>
      <c r="K18" s="70">
        <f>SUM(K12:K17)</f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E58C-6B0F-44CF-916F-BB9641CF6FC5}">
  <dimension ref="A1:L18"/>
  <sheetViews>
    <sheetView workbookViewId="0">
      <selection activeCell="L24" sqref="L24"/>
    </sheetView>
  </sheetViews>
  <sheetFormatPr defaultRowHeight="14.5" x14ac:dyDescent="0.35"/>
  <cols>
    <col min="1" max="1" width="7.453125" style="5" customWidth="1"/>
    <col min="2" max="2" width="12.54296875" style="5" bestFit="1" customWidth="1"/>
    <col min="3" max="3" width="9.1796875" style="5"/>
    <col min="4" max="4" width="9.81640625" style="21" bestFit="1" customWidth="1"/>
    <col min="5" max="5" width="9.1796875" style="5"/>
    <col min="6" max="6" width="9.1796875" style="5" customWidth="1"/>
    <col min="7" max="7" width="12.453125" style="5" customWidth="1"/>
    <col min="8" max="8" width="10.1796875" style="5" customWidth="1"/>
    <col min="9" max="11" width="11.81640625" style="5" customWidth="1"/>
    <col min="12" max="12" width="74.1796875" customWidth="1"/>
  </cols>
  <sheetData>
    <row r="1" spans="1:12" ht="29" thickBot="1" x14ac:dyDescent="0.7">
      <c r="A1" s="20" t="s">
        <v>19</v>
      </c>
      <c r="B1" s="20"/>
    </row>
    <row r="2" spans="1:12" ht="16" thickBot="1" x14ac:dyDescent="0.4">
      <c r="A2" s="22" t="s">
        <v>20</v>
      </c>
      <c r="B2" s="22"/>
      <c r="G2" s="23" t="s">
        <v>21</v>
      </c>
      <c r="H2" s="24" t="s">
        <v>22</v>
      </c>
      <c r="L2" t="s">
        <v>23</v>
      </c>
    </row>
    <row r="3" spans="1:12" ht="15.5" x14ac:dyDescent="0.35">
      <c r="A3" s="25" t="s">
        <v>24</v>
      </c>
      <c r="B3" s="25"/>
      <c r="H3" s="26"/>
    </row>
    <row r="4" spans="1:12" ht="15.5" x14ac:dyDescent="0.35">
      <c r="A4" s="25" t="s">
        <v>25</v>
      </c>
      <c r="B4" s="25"/>
      <c r="E4" s="27"/>
      <c r="F4" s="28"/>
      <c r="G4" s="27"/>
      <c r="H4" s="29"/>
      <c r="I4" s="27"/>
      <c r="J4" s="27"/>
      <c r="K4" s="27"/>
    </row>
    <row r="5" spans="1:12" ht="16" thickBot="1" x14ac:dyDescent="0.4">
      <c r="A5" s="25"/>
      <c r="B5" s="25"/>
      <c r="F5" s="30"/>
      <c r="H5" s="26"/>
    </row>
    <row r="6" spans="1:12" ht="19" thickBot="1" x14ac:dyDescent="0.5">
      <c r="A6" s="31" t="s">
        <v>26</v>
      </c>
      <c r="B6" s="62">
        <v>0.1</v>
      </c>
      <c r="C6" s="64" t="s">
        <v>27</v>
      </c>
      <c r="G6" s="61">
        <v>0.25</v>
      </c>
      <c r="H6" s="65" t="s">
        <v>28</v>
      </c>
    </row>
    <row r="7" spans="1:12" ht="16" thickBot="1" x14ac:dyDescent="0.4">
      <c r="A7" s="31"/>
      <c r="B7" s="25"/>
      <c r="C7" s="32"/>
      <c r="D7" s="38"/>
      <c r="F7" s="33"/>
      <c r="G7" s="39"/>
      <c r="H7" s="26"/>
    </row>
    <row r="8" spans="1:12" ht="21.5" thickBot="1" x14ac:dyDescent="0.55000000000000004">
      <c r="A8" s="25" t="s">
        <v>47</v>
      </c>
      <c r="B8" s="63">
        <f>GESTÃO!E18</f>
        <v>100</v>
      </c>
      <c r="C8" s="58" t="s">
        <v>46</v>
      </c>
      <c r="D8" s="38"/>
      <c r="E8" s="41"/>
      <c r="F8" s="33"/>
      <c r="G8" s="60">
        <f>GESTÃO!E20</f>
        <v>-50</v>
      </c>
      <c r="H8" s="59" t="s">
        <v>7</v>
      </c>
    </row>
    <row r="9" spans="1:12" ht="16" thickBot="1" x14ac:dyDescent="0.4">
      <c r="A9" s="31"/>
      <c r="B9" s="25"/>
      <c r="C9" s="32"/>
      <c r="D9" s="38"/>
      <c r="F9" s="33"/>
      <c r="G9" s="39"/>
      <c r="H9" s="26"/>
    </row>
    <row r="10" spans="1:12" ht="21.5" thickBot="1" x14ac:dyDescent="0.4">
      <c r="A10" s="25" t="s">
        <v>44</v>
      </c>
      <c r="B10" s="85">
        <v>44478</v>
      </c>
      <c r="D10" s="84" t="s">
        <v>57</v>
      </c>
      <c r="F10" s="30"/>
      <c r="H10" s="26"/>
    </row>
    <row r="11" spans="1:12" x14ac:dyDescent="0.35">
      <c r="A11" s="34" t="s">
        <v>43</v>
      </c>
      <c r="B11" s="40" t="s">
        <v>29</v>
      </c>
      <c r="C11" s="34" t="s">
        <v>30</v>
      </c>
      <c r="D11" s="35" t="s">
        <v>31</v>
      </c>
      <c r="E11" s="34" t="s">
        <v>32</v>
      </c>
      <c r="F11" s="34" t="s">
        <v>33</v>
      </c>
      <c r="G11" s="36" t="s">
        <v>34</v>
      </c>
      <c r="H11" s="36" t="s">
        <v>35</v>
      </c>
      <c r="I11" s="34" t="s">
        <v>36</v>
      </c>
      <c r="J11" s="34" t="s">
        <v>37</v>
      </c>
      <c r="K11" s="34" t="s">
        <v>38</v>
      </c>
      <c r="L11" s="34" t="s">
        <v>39</v>
      </c>
    </row>
    <row r="12" spans="1:12" ht="18.5" x14ac:dyDescent="0.45">
      <c r="A12" s="71">
        <v>1</v>
      </c>
      <c r="B12" s="71"/>
      <c r="C12" s="72"/>
      <c r="D12" s="73"/>
      <c r="E12" s="74"/>
      <c r="F12" s="74"/>
      <c r="G12" s="75"/>
      <c r="H12" s="71"/>
      <c r="I12" s="76"/>
      <c r="J12" s="77"/>
      <c r="K12" s="78"/>
      <c r="L12" s="37"/>
    </row>
    <row r="13" spans="1:12" ht="18.5" x14ac:dyDescent="0.45">
      <c r="A13" s="71">
        <v>2</v>
      </c>
      <c r="B13" s="71"/>
      <c r="C13" s="72"/>
      <c r="D13" s="73"/>
      <c r="E13" s="74"/>
      <c r="F13" s="74"/>
      <c r="G13" s="75"/>
      <c r="H13" s="71"/>
      <c r="I13" s="76"/>
      <c r="J13" s="77"/>
      <c r="K13" s="78"/>
      <c r="L13" s="37"/>
    </row>
    <row r="14" spans="1:12" ht="18.5" x14ac:dyDescent="0.45">
      <c r="A14" s="71">
        <v>3</v>
      </c>
      <c r="B14" s="71"/>
      <c r="C14" s="72"/>
      <c r="D14" s="79"/>
      <c r="E14" s="74"/>
      <c r="F14" s="74"/>
      <c r="G14" s="75"/>
      <c r="H14" s="71"/>
      <c r="I14" s="76"/>
      <c r="J14" s="77"/>
      <c r="K14" s="78"/>
      <c r="L14" s="37"/>
    </row>
    <row r="15" spans="1:12" ht="18.5" x14ac:dyDescent="0.45">
      <c r="A15" s="71">
        <v>4</v>
      </c>
      <c r="B15" s="71"/>
      <c r="C15" s="72"/>
      <c r="D15" s="73"/>
      <c r="E15" s="74"/>
      <c r="F15" s="74"/>
      <c r="G15" s="75"/>
      <c r="H15" s="71"/>
      <c r="I15" s="76"/>
      <c r="J15" s="77"/>
      <c r="K15" s="78"/>
      <c r="L15" s="66"/>
    </row>
    <row r="16" spans="1:12" ht="18.5" x14ac:dyDescent="0.45">
      <c r="A16" s="71">
        <v>5</v>
      </c>
      <c r="B16" s="71"/>
      <c r="C16" s="72"/>
      <c r="D16" s="80"/>
      <c r="E16" s="74"/>
      <c r="F16" s="74"/>
      <c r="G16" s="75"/>
      <c r="H16" s="71"/>
      <c r="I16" s="76"/>
      <c r="J16" s="77"/>
      <c r="K16" s="78"/>
      <c r="L16" s="37"/>
    </row>
    <row r="17" spans="1:12" ht="19" thickBot="1" x14ac:dyDescent="0.5">
      <c r="A17" s="71">
        <v>6</v>
      </c>
      <c r="B17" s="71"/>
      <c r="C17" s="71"/>
      <c r="D17" s="81"/>
      <c r="E17" s="71"/>
      <c r="F17" s="71"/>
      <c r="G17" s="75"/>
      <c r="H17" s="71"/>
      <c r="I17" s="76"/>
      <c r="J17" s="77"/>
      <c r="K17" s="78"/>
      <c r="L17" s="37"/>
    </row>
    <row r="18" spans="1:12" s="18" customFormat="1" ht="19" thickBot="1" x14ac:dyDescent="0.5">
      <c r="A18" s="82"/>
      <c r="B18" s="82"/>
      <c r="C18" s="82"/>
      <c r="D18" s="83"/>
      <c r="E18" s="82"/>
      <c r="F18" s="82"/>
      <c r="G18" s="67">
        <f>SUM(G12:G17)</f>
        <v>0</v>
      </c>
      <c r="H18" s="82"/>
      <c r="I18" s="68">
        <f>SUM(I12:I17)</f>
        <v>0</v>
      </c>
      <c r="J18" s="69">
        <f>SUM(J12:J17)</f>
        <v>0</v>
      </c>
      <c r="K18" s="70">
        <f>SUM(K12:K17)</f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34B3D-BFF2-48C3-85FA-AD7E1EA7FE07}">
  <dimension ref="A1:L18"/>
  <sheetViews>
    <sheetView tabSelected="1" zoomScale="90" zoomScaleNormal="90" workbookViewId="0">
      <selection activeCell="L16" sqref="L16"/>
    </sheetView>
  </sheetViews>
  <sheetFormatPr defaultRowHeight="14.5" x14ac:dyDescent="0.35"/>
  <cols>
    <col min="1" max="1" width="7.453125" style="5" customWidth="1"/>
    <col min="2" max="2" width="12.54296875" style="5" bestFit="1" customWidth="1"/>
    <col min="3" max="3" width="9.1796875" style="5"/>
    <col min="4" max="4" width="9.81640625" style="21" bestFit="1" customWidth="1"/>
    <col min="5" max="5" width="9.1796875" style="5"/>
    <col min="6" max="6" width="9.1796875" style="5" customWidth="1"/>
    <col min="7" max="7" width="12.453125" style="5" customWidth="1"/>
    <col min="8" max="8" width="10.1796875" style="5" customWidth="1"/>
    <col min="9" max="11" width="11.81640625" style="5" customWidth="1"/>
    <col min="12" max="12" width="74.1796875" customWidth="1"/>
  </cols>
  <sheetData>
    <row r="1" spans="1:12" ht="29" thickBot="1" x14ac:dyDescent="0.7">
      <c r="A1" s="20" t="s">
        <v>19</v>
      </c>
      <c r="B1" s="20"/>
    </row>
    <row r="2" spans="1:12" ht="16" thickBot="1" x14ac:dyDescent="0.4">
      <c r="A2" s="22" t="s">
        <v>20</v>
      </c>
      <c r="B2" s="22"/>
      <c r="G2" s="23" t="s">
        <v>21</v>
      </c>
      <c r="H2" s="24" t="s">
        <v>22</v>
      </c>
      <c r="L2" t="s">
        <v>23</v>
      </c>
    </row>
    <row r="3" spans="1:12" ht="15.5" x14ac:dyDescent="0.35">
      <c r="A3" s="25" t="s">
        <v>24</v>
      </c>
      <c r="B3" s="25"/>
      <c r="H3" s="26"/>
    </row>
    <row r="4" spans="1:12" ht="15.5" x14ac:dyDescent="0.35">
      <c r="A4" s="25" t="s">
        <v>25</v>
      </c>
      <c r="B4" s="25"/>
      <c r="E4" s="87" t="s">
        <v>60</v>
      </c>
      <c r="F4" s="28"/>
      <c r="G4" s="27"/>
      <c r="H4" s="29"/>
      <c r="I4" s="27"/>
      <c r="J4" s="27"/>
      <c r="K4" s="27"/>
    </row>
    <row r="5" spans="1:12" ht="16" thickBot="1" x14ac:dyDescent="0.4">
      <c r="A5" s="25"/>
      <c r="B5" s="25"/>
      <c r="F5" s="30"/>
      <c r="H5" s="26"/>
    </row>
    <row r="6" spans="1:12" ht="19" thickBot="1" x14ac:dyDescent="0.5">
      <c r="A6" s="31" t="s">
        <v>26</v>
      </c>
      <c r="B6" s="62">
        <v>0.1</v>
      </c>
      <c r="C6" s="64" t="s">
        <v>27</v>
      </c>
      <c r="G6" s="61">
        <v>0.25</v>
      </c>
      <c r="H6" s="65" t="s">
        <v>28</v>
      </c>
    </row>
    <row r="7" spans="1:12" ht="16" thickBot="1" x14ac:dyDescent="0.4">
      <c r="A7" s="31"/>
      <c r="B7" s="25"/>
      <c r="C7" s="32"/>
      <c r="D7" s="38"/>
      <c r="F7" s="33"/>
      <c r="G7" s="39"/>
      <c r="H7" s="26"/>
    </row>
    <row r="8" spans="1:12" ht="21.5" thickBot="1" x14ac:dyDescent="0.55000000000000004">
      <c r="A8" s="25" t="s">
        <v>47</v>
      </c>
      <c r="B8" s="63">
        <f>GESTÃO!E18</f>
        <v>100</v>
      </c>
      <c r="C8" s="58" t="s">
        <v>46</v>
      </c>
      <c r="D8" s="38"/>
      <c r="E8" s="41"/>
      <c r="F8" s="33"/>
      <c r="G8" s="60">
        <f>GESTÃO!E20</f>
        <v>-50</v>
      </c>
      <c r="H8" s="59" t="s">
        <v>7</v>
      </c>
    </row>
    <row r="9" spans="1:12" ht="16" thickBot="1" x14ac:dyDescent="0.4">
      <c r="A9" s="31"/>
      <c r="B9" s="25"/>
      <c r="C9" s="32"/>
      <c r="D9" s="38"/>
      <c r="F9" s="33"/>
      <c r="G9" s="39"/>
      <c r="H9" s="26"/>
    </row>
    <row r="10" spans="1:12" ht="21.5" thickBot="1" x14ac:dyDescent="0.4">
      <c r="A10" s="25" t="s">
        <v>44</v>
      </c>
      <c r="B10" s="85">
        <v>44478</v>
      </c>
      <c r="D10" s="84" t="s">
        <v>57</v>
      </c>
      <c r="F10" s="30"/>
      <c r="H10" s="26"/>
    </row>
    <row r="11" spans="1:12" x14ac:dyDescent="0.35">
      <c r="A11" s="34" t="s">
        <v>43</v>
      </c>
      <c r="B11" s="40" t="s">
        <v>29</v>
      </c>
      <c r="C11" s="34" t="s">
        <v>30</v>
      </c>
      <c r="D11" s="35" t="s">
        <v>31</v>
      </c>
      <c r="E11" s="34" t="s">
        <v>32</v>
      </c>
      <c r="F11" s="34" t="s">
        <v>33</v>
      </c>
      <c r="G11" s="36" t="s">
        <v>34</v>
      </c>
      <c r="H11" s="36" t="s">
        <v>35</v>
      </c>
      <c r="I11" s="34" t="s">
        <v>36</v>
      </c>
      <c r="J11" s="34" t="s">
        <v>37</v>
      </c>
      <c r="K11" s="34" t="s">
        <v>38</v>
      </c>
      <c r="L11" s="34" t="s">
        <v>39</v>
      </c>
    </row>
    <row r="12" spans="1:12" ht="44.5" x14ac:dyDescent="0.45">
      <c r="A12" s="71">
        <v>1</v>
      </c>
      <c r="B12" s="71" t="s">
        <v>49</v>
      </c>
      <c r="C12" s="72">
        <v>0.40277777777777773</v>
      </c>
      <c r="D12" s="73" t="s">
        <v>40</v>
      </c>
      <c r="E12" s="74">
        <v>99335</v>
      </c>
      <c r="F12" s="74">
        <f>E12+G12</f>
        <v>99455</v>
      </c>
      <c r="G12" s="75">
        <v>120</v>
      </c>
      <c r="H12" s="71">
        <v>1</v>
      </c>
      <c r="I12" s="76">
        <f>G12*H12/5</f>
        <v>24</v>
      </c>
      <c r="J12" s="77">
        <f t="shared" ref="J12:J17" si="0">((B$6+G$6)*H12)*2</f>
        <v>0.7</v>
      </c>
      <c r="K12" s="78">
        <f>I12-J12</f>
        <v>23.3</v>
      </c>
      <c r="L12" s="37" t="s">
        <v>54</v>
      </c>
    </row>
    <row r="13" spans="1:12" ht="30" x14ac:dyDescent="0.45">
      <c r="A13" s="71">
        <v>2</v>
      </c>
      <c r="B13" s="71" t="s">
        <v>50</v>
      </c>
      <c r="C13" s="72">
        <v>0.42708333333333331</v>
      </c>
      <c r="D13" s="73" t="s">
        <v>40</v>
      </c>
      <c r="E13" s="74">
        <v>99525</v>
      </c>
      <c r="F13" s="74">
        <f>E13+G13</f>
        <v>99575</v>
      </c>
      <c r="G13" s="75">
        <v>50</v>
      </c>
      <c r="H13" s="71">
        <v>1</v>
      </c>
      <c r="I13" s="76">
        <f t="shared" ref="I13:I17" si="1">G13*H13/5</f>
        <v>10</v>
      </c>
      <c r="J13" s="77">
        <f t="shared" si="0"/>
        <v>0.7</v>
      </c>
      <c r="K13" s="78">
        <f t="shared" ref="K13:K17" si="2">I13-J13</f>
        <v>9.3000000000000007</v>
      </c>
      <c r="L13" s="37" t="s">
        <v>41</v>
      </c>
    </row>
    <row r="14" spans="1:12" ht="18.5" x14ac:dyDescent="0.45">
      <c r="A14" s="71">
        <v>3</v>
      </c>
      <c r="B14" s="71" t="s">
        <v>51</v>
      </c>
      <c r="C14" s="72">
        <v>0.44791666666666669</v>
      </c>
      <c r="D14" s="79" t="s">
        <v>42</v>
      </c>
      <c r="E14" s="74">
        <v>99605</v>
      </c>
      <c r="F14" s="74">
        <f>E14-G14</f>
        <v>99455</v>
      </c>
      <c r="G14" s="75">
        <v>150</v>
      </c>
      <c r="H14" s="71">
        <v>1</v>
      </c>
      <c r="I14" s="76">
        <f t="shared" si="1"/>
        <v>30</v>
      </c>
      <c r="J14" s="77">
        <f t="shared" si="0"/>
        <v>0.7</v>
      </c>
      <c r="K14" s="78">
        <f t="shared" si="2"/>
        <v>29.3</v>
      </c>
      <c r="L14" s="37" t="s">
        <v>55</v>
      </c>
    </row>
    <row r="15" spans="1:12" ht="30" x14ac:dyDescent="0.45">
      <c r="A15" s="71">
        <v>4</v>
      </c>
      <c r="B15" s="71" t="s">
        <v>52</v>
      </c>
      <c r="C15" s="72">
        <v>0.46180555555555558</v>
      </c>
      <c r="D15" s="73" t="s">
        <v>40</v>
      </c>
      <c r="E15" s="74">
        <v>99525</v>
      </c>
      <c r="F15" s="74">
        <f>E15+G15</f>
        <v>99425</v>
      </c>
      <c r="G15" s="75">
        <v>-100</v>
      </c>
      <c r="H15" s="71">
        <v>1</v>
      </c>
      <c r="I15" s="76">
        <f>G15*H15/5</f>
        <v>-20</v>
      </c>
      <c r="J15" s="77">
        <f t="shared" si="0"/>
        <v>0.7</v>
      </c>
      <c r="K15" s="78">
        <f t="shared" si="2"/>
        <v>-20.7</v>
      </c>
      <c r="L15" s="66" t="s">
        <v>48</v>
      </c>
    </row>
    <row r="16" spans="1:12" ht="44.5" x14ac:dyDescent="0.45">
      <c r="A16" s="71">
        <v>5</v>
      </c>
      <c r="B16" s="71" t="s">
        <v>53</v>
      </c>
      <c r="C16" s="72">
        <v>0.63541666666666663</v>
      </c>
      <c r="D16" s="80" t="s">
        <v>42</v>
      </c>
      <c r="E16" s="74">
        <v>99315</v>
      </c>
      <c r="F16" s="74">
        <f>E16-50</f>
        <v>99265</v>
      </c>
      <c r="G16" s="75">
        <v>50</v>
      </c>
      <c r="H16" s="71">
        <v>1</v>
      </c>
      <c r="I16" s="76">
        <f t="shared" si="1"/>
        <v>10</v>
      </c>
      <c r="J16" s="77">
        <f t="shared" si="0"/>
        <v>0.7</v>
      </c>
      <c r="K16" s="78">
        <f t="shared" si="2"/>
        <v>9.3000000000000007</v>
      </c>
      <c r="L16" s="37" t="s">
        <v>56</v>
      </c>
    </row>
    <row r="17" spans="1:12" ht="19" thickBot="1" x14ac:dyDescent="0.5">
      <c r="A17" s="71">
        <v>6</v>
      </c>
      <c r="B17" s="71"/>
      <c r="C17" s="71"/>
      <c r="D17" s="81"/>
      <c r="E17" s="71"/>
      <c r="F17" s="71"/>
      <c r="G17" s="75"/>
      <c r="H17" s="71"/>
      <c r="I17" s="76">
        <f t="shared" si="1"/>
        <v>0</v>
      </c>
      <c r="J17" s="77">
        <f t="shared" si="0"/>
        <v>0</v>
      </c>
      <c r="K17" s="78">
        <f t="shared" si="2"/>
        <v>0</v>
      </c>
      <c r="L17" s="37"/>
    </row>
    <row r="18" spans="1:12" s="18" customFormat="1" ht="19" thickBot="1" x14ac:dyDescent="0.5">
      <c r="A18" s="82"/>
      <c r="B18" s="82"/>
      <c r="C18" s="82"/>
      <c r="D18" s="83"/>
      <c r="E18" s="82"/>
      <c r="F18" s="82"/>
      <c r="G18" s="67">
        <f>SUM(G12:G17)</f>
        <v>270</v>
      </c>
      <c r="H18" s="82"/>
      <c r="I18" s="68">
        <f>SUM(I12:I17)</f>
        <v>54</v>
      </c>
      <c r="J18" s="69">
        <f>SUM(J12:J17)</f>
        <v>3.5</v>
      </c>
      <c r="K18" s="70">
        <f>SUM(K12:K17)</f>
        <v>50.5</v>
      </c>
    </row>
  </sheetData>
  <phoneticPr fontId="27" type="noConversion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580EC-34E9-4DF9-B668-FA9EBFCFFE23}">
  <dimension ref="A1"/>
  <sheetViews>
    <sheetView workbookViewId="0">
      <selection activeCell="B4" sqref="B4"/>
    </sheetView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7F386-9143-41D8-B8DC-80BF9C3707F3}">
  <dimension ref="A1:L18"/>
  <sheetViews>
    <sheetView workbookViewId="0">
      <selection sqref="A1:XFD1048576"/>
    </sheetView>
  </sheetViews>
  <sheetFormatPr defaultRowHeight="14.5" x14ac:dyDescent="0.35"/>
  <cols>
    <col min="1" max="1" width="7.453125" style="5" customWidth="1"/>
    <col min="2" max="2" width="12.54296875" style="5" bestFit="1" customWidth="1"/>
    <col min="3" max="3" width="9.1796875" style="5"/>
    <col min="4" max="4" width="9.81640625" style="21" bestFit="1" customWidth="1"/>
    <col min="5" max="5" width="9.1796875" style="5"/>
    <col min="6" max="6" width="9.1796875" style="5" customWidth="1"/>
    <col min="7" max="7" width="12.453125" style="5" customWidth="1"/>
    <col min="8" max="8" width="10.1796875" style="5" customWidth="1"/>
    <col min="9" max="11" width="11.81640625" style="5" customWidth="1"/>
    <col min="12" max="12" width="74.1796875" customWidth="1"/>
  </cols>
  <sheetData>
    <row r="1" spans="1:12" ht="29" thickBot="1" x14ac:dyDescent="0.7">
      <c r="A1" s="20" t="s">
        <v>19</v>
      </c>
      <c r="B1" s="20"/>
    </row>
    <row r="2" spans="1:12" ht="16" thickBot="1" x14ac:dyDescent="0.4">
      <c r="A2" s="22" t="s">
        <v>20</v>
      </c>
      <c r="B2" s="22"/>
      <c r="G2" s="23" t="s">
        <v>21</v>
      </c>
      <c r="H2" s="24" t="s">
        <v>22</v>
      </c>
      <c r="L2" t="s">
        <v>23</v>
      </c>
    </row>
    <row r="3" spans="1:12" ht="15.5" x14ac:dyDescent="0.35">
      <c r="A3" s="25" t="s">
        <v>24</v>
      </c>
      <c r="B3" s="25"/>
      <c r="H3" s="26"/>
    </row>
    <row r="4" spans="1:12" ht="15.5" x14ac:dyDescent="0.35">
      <c r="A4" s="25" t="s">
        <v>25</v>
      </c>
      <c r="B4" s="25"/>
      <c r="E4" s="27"/>
      <c r="F4" s="28"/>
      <c r="G4" s="27"/>
      <c r="H4" s="29"/>
      <c r="I4" s="27"/>
      <c r="J4" s="27"/>
      <c r="K4" s="27"/>
    </row>
    <row r="5" spans="1:12" ht="16" thickBot="1" x14ac:dyDescent="0.4">
      <c r="A5" s="25"/>
      <c r="B5" s="25"/>
      <c r="F5" s="30"/>
      <c r="H5" s="26"/>
    </row>
    <row r="6" spans="1:12" ht="19" thickBot="1" x14ac:dyDescent="0.5">
      <c r="A6" s="31" t="s">
        <v>26</v>
      </c>
      <c r="B6" s="62">
        <v>0.1</v>
      </c>
      <c r="C6" s="64" t="s">
        <v>27</v>
      </c>
      <c r="G6" s="61">
        <v>0.25</v>
      </c>
      <c r="H6" s="65" t="s">
        <v>28</v>
      </c>
    </row>
    <row r="7" spans="1:12" ht="16" thickBot="1" x14ac:dyDescent="0.4">
      <c r="A7" s="31"/>
      <c r="B7" s="25"/>
      <c r="C7" s="32"/>
      <c r="D7" s="38"/>
      <c r="F7" s="33"/>
      <c r="G7" s="39"/>
      <c r="H7" s="26"/>
    </row>
    <row r="8" spans="1:12" ht="21.5" thickBot="1" x14ac:dyDescent="0.55000000000000004">
      <c r="A8" s="25" t="s">
        <v>47</v>
      </c>
      <c r="B8" s="63">
        <f>GESTÃO!E18</f>
        <v>100</v>
      </c>
      <c r="C8" s="58" t="s">
        <v>46</v>
      </c>
      <c r="D8" s="38"/>
      <c r="E8" s="41"/>
      <c r="F8" s="33"/>
      <c r="G8" s="60">
        <f>GESTÃO!E20</f>
        <v>-50</v>
      </c>
      <c r="H8" s="59" t="s">
        <v>7</v>
      </c>
    </row>
    <row r="9" spans="1:12" ht="16" thickBot="1" x14ac:dyDescent="0.4">
      <c r="A9" s="31"/>
      <c r="B9" s="25"/>
      <c r="C9" s="32"/>
      <c r="D9" s="38"/>
      <c r="F9" s="33"/>
      <c r="G9" s="39"/>
      <c r="H9" s="26"/>
    </row>
    <row r="10" spans="1:12" ht="21.5" thickBot="1" x14ac:dyDescent="0.4">
      <c r="A10" s="25" t="s">
        <v>44</v>
      </c>
      <c r="B10" s="85">
        <v>44478</v>
      </c>
      <c r="D10" s="84" t="s">
        <v>57</v>
      </c>
      <c r="F10" s="30"/>
      <c r="H10" s="26"/>
    </row>
    <row r="11" spans="1:12" x14ac:dyDescent="0.35">
      <c r="A11" s="34" t="s">
        <v>43</v>
      </c>
      <c r="B11" s="40" t="s">
        <v>29</v>
      </c>
      <c r="C11" s="34" t="s">
        <v>30</v>
      </c>
      <c r="D11" s="35" t="s">
        <v>31</v>
      </c>
      <c r="E11" s="34" t="s">
        <v>32</v>
      </c>
      <c r="F11" s="34" t="s">
        <v>33</v>
      </c>
      <c r="G11" s="36" t="s">
        <v>34</v>
      </c>
      <c r="H11" s="36" t="s">
        <v>35</v>
      </c>
      <c r="I11" s="34" t="s">
        <v>36</v>
      </c>
      <c r="J11" s="34" t="s">
        <v>37</v>
      </c>
      <c r="K11" s="34" t="s">
        <v>38</v>
      </c>
      <c r="L11" s="34" t="s">
        <v>39</v>
      </c>
    </row>
    <row r="12" spans="1:12" ht="18.5" x14ac:dyDescent="0.45">
      <c r="A12" s="71">
        <v>1</v>
      </c>
      <c r="B12" s="71"/>
      <c r="C12" s="72"/>
      <c r="D12" s="73"/>
      <c r="E12" s="74"/>
      <c r="F12" s="74"/>
      <c r="G12" s="75"/>
      <c r="H12" s="71"/>
      <c r="I12" s="76"/>
      <c r="J12" s="77"/>
      <c r="K12" s="78"/>
      <c r="L12" s="37"/>
    </row>
    <row r="13" spans="1:12" ht="18.5" x14ac:dyDescent="0.45">
      <c r="A13" s="71">
        <v>2</v>
      </c>
      <c r="B13" s="71"/>
      <c r="C13" s="72"/>
      <c r="D13" s="73"/>
      <c r="E13" s="74"/>
      <c r="F13" s="74"/>
      <c r="G13" s="75"/>
      <c r="H13" s="71"/>
      <c r="I13" s="76"/>
      <c r="J13" s="77"/>
      <c r="K13" s="78"/>
      <c r="L13" s="37"/>
    </row>
    <row r="14" spans="1:12" ht="18.5" x14ac:dyDescent="0.45">
      <c r="A14" s="71">
        <v>3</v>
      </c>
      <c r="B14" s="71"/>
      <c r="C14" s="72"/>
      <c r="D14" s="79"/>
      <c r="E14" s="74"/>
      <c r="F14" s="74"/>
      <c r="G14" s="75"/>
      <c r="H14" s="71"/>
      <c r="I14" s="76"/>
      <c r="J14" s="77"/>
      <c r="K14" s="78"/>
      <c r="L14" s="37"/>
    </row>
    <row r="15" spans="1:12" ht="18.5" x14ac:dyDescent="0.45">
      <c r="A15" s="71">
        <v>4</v>
      </c>
      <c r="B15" s="71"/>
      <c r="C15" s="72"/>
      <c r="D15" s="73"/>
      <c r="E15" s="74"/>
      <c r="F15" s="74"/>
      <c r="G15" s="75"/>
      <c r="H15" s="71"/>
      <c r="I15" s="76"/>
      <c r="J15" s="77"/>
      <c r="K15" s="78"/>
      <c r="L15" s="66"/>
    </row>
    <row r="16" spans="1:12" ht="18.5" x14ac:dyDescent="0.45">
      <c r="A16" s="71">
        <v>5</v>
      </c>
      <c r="B16" s="71"/>
      <c r="C16" s="72"/>
      <c r="D16" s="80"/>
      <c r="E16" s="74"/>
      <c r="F16" s="74"/>
      <c r="G16" s="75"/>
      <c r="H16" s="71"/>
      <c r="I16" s="76"/>
      <c r="J16" s="77"/>
      <c r="K16" s="78"/>
      <c r="L16" s="37"/>
    </row>
    <row r="17" spans="1:12" ht="19" thickBot="1" x14ac:dyDescent="0.5">
      <c r="A17" s="71">
        <v>6</v>
      </c>
      <c r="B17" s="71"/>
      <c r="C17" s="71"/>
      <c r="D17" s="81"/>
      <c r="E17" s="71"/>
      <c r="F17" s="71"/>
      <c r="G17" s="75"/>
      <c r="H17" s="71"/>
      <c r="I17" s="76"/>
      <c r="J17" s="77"/>
      <c r="K17" s="78"/>
      <c r="L17" s="37"/>
    </row>
    <row r="18" spans="1:12" s="18" customFormat="1" ht="19" thickBot="1" x14ac:dyDescent="0.5">
      <c r="A18" s="82"/>
      <c r="B18" s="82"/>
      <c r="C18" s="82"/>
      <c r="D18" s="83"/>
      <c r="E18" s="82"/>
      <c r="F18" s="82"/>
      <c r="G18" s="67">
        <f>SUM(G12:G17)</f>
        <v>0</v>
      </c>
      <c r="H18" s="82"/>
      <c r="I18" s="68">
        <f>SUM(I12:I17)</f>
        <v>0</v>
      </c>
      <c r="J18" s="69">
        <f>SUM(J12:J17)</f>
        <v>0</v>
      </c>
      <c r="K18" s="70">
        <f>SUM(K12:K17)</f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F5038-4E63-4B6B-9733-FC0944193087}">
  <dimension ref="A1:L18"/>
  <sheetViews>
    <sheetView workbookViewId="0">
      <selection sqref="A1:XFD1048576"/>
    </sheetView>
  </sheetViews>
  <sheetFormatPr defaultRowHeight="14.5" x14ac:dyDescent="0.35"/>
  <cols>
    <col min="1" max="1" width="7.453125" style="5" customWidth="1"/>
    <col min="2" max="2" width="12.54296875" style="5" bestFit="1" customWidth="1"/>
    <col min="3" max="3" width="9.1796875" style="5"/>
    <col min="4" max="4" width="9.81640625" style="21" bestFit="1" customWidth="1"/>
    <col min="5" max="5" width="9.1796875" style="5"/>
    <col min="6" max="6" width="9.1796875" style="5" customWidth="1"/>
    <col min="7" max="7" width="12.453125" style="5" customWidth="1"/>
    <col min="8" max="8" width="10.1796875" style="5" customWidth="1"/>
    <col min="9" max="11" width="11.81640625" style="5" customWidth="1"/>
    <col min="12" max="12" width="74.1796875" customWidth="1"/>
  </cols>
  <sheetData>
    <row r="1" spans="1:12" ht="29" thickBot="1" x14ac:dyDescent="0.7">
      <c r="A1" s="20" t="s">
        <v>19</v>
      </c>
      <c r="B1" s="20"/>
    </row>
    <row r="2" spans="1:12" ht="16" thickBot="1" x14ac:dyDescent="0.4">
      <c r="A2" s="22" t="s">
        <v>20</v>
      </c>
      <c r="B2" s="22"/>
      <c r="G2" s="23" t="s">
        <v>21</v>
      </c>
      <c r="H2" s="24" t="s">
        <v>22</v>
      </c>
      <c r="L2" t="s">
        <v>23</v>
      </c>
    </row>
    <row r="3" spans="1:12" ht="15.5" x14ac:dyDescent="0.35">
      <c r="A3" s="25" t="s">
        <v>24</v>
      </c>
      <c r="B3" s="25"/>
      <c r="H3" s="26"/>
    </row>
    <row r="4" spans="1:12" ht="15.5" x14ac:dyDescent="0.35">
      <c r="A4" s="25" t="s">
        <v>25</v>
      </c>
      <c r="B4" s="25"/>
      <c r="E4" s="27"/>
      <c r="F4" s="28"/>
      <c r="G4" s="27"/>
      <c r="H4" s="29"/>
      <c r="I4" s="27"/>
      <c r="J4" s="27"/>
      <c r="K4" s="27"/>
    </row>
    <row r="5" spans="1:12" ht="16" thickBot="1" x14ac:dyDescent="0.4">
      <c r="A5" s="25"/>
      <c r="B5" s="25"/>
      <c r="F5" s="30"/>
      <c r="H5" s="26"/>
    </row>
    <row r="6" spans="1:12" ht="19" thickBot="1" x14ac:dyDescent="0.5">
      <c r="A6" s="31" t="s">
        <v>26</v>
      </c>
      <c r="B6" s="62">
        <v>0.1</v>
      </c>
      <c r="C6" s="64" t="s">
        <v>27</v>
      </c>
      <c r="G6" s="61">
        <v>0.25</v>
      </c>
      <c r="H6" s="65" t="s">
        <v>28</v>
      </c>
    </row>
    <row r="7" spans="1:12" ht="16" thickBot="1" x14ac:dyDescent="0.4">
      <c r="A7" s="31"/>
      <c r="B7" s="25"/>
      <c r="C7" s="32"/>
      <c r="D7" s="38"/>
      <c r="F7" s="33"/>
      <c r="G7" s="39"/>
      <c r="H7" s="26"/>
    </row>
    <row r="8" spans="1:12" ht="21.5" thickBot="1" x14ac:dyDescent="0.55000000000000004">
      <c r="A8" s="25" t="s">
        <v>47</v>
      </c>
      <c r="B8" s="63">
        <f>GESTÃO!E18</f>
        <v>100</v>
      </c>
      <c r="C8" s="58" t="s">
        <v>46</v>
      </c>
      <c r="D8" s="38"/>
      <c r="E8" s="41"/>
      <c r="F8" s="33"/>
      <c r="G8" s="60">
        <f>GESTÃO!E20</f>
        <v>-50</v>
      </c>
      <c r="H8" s="59" t="s">
        <v>7</v>
      </c>
    </row>
    <row r="9" spans="1:12" ht="16" thickBot="1" x14ac:dyDescent="0.4">
      <c r="A9" s="31"/>
      <c r="B9" s="25"/>
      <c r="C9" s="32"/>
      <c r="D9" s="38"/>
      <c r="F9" s="33"/>
      <c r="G9" s="39"/>
      <c r="H9" s="26"/>
    </row>
    <row r="10" spans="1:12" ht="21.5" thickBot="1" x14ac:dyDescent="0.4">
      <c r="A10" s="25" t="s">
        <v>44</v>
      </c>
      <c r="B10" s="85">
        <v>44478</v>
      </c>
      <c r="D10" s="84" t="s">
        <v>57</v>
      </c>
      <c r="F10" s="30"/>
      <c r="H10" s="26"/>
    </row>
    <row r="11" spans="1:12" x14ac:dyDescent="0.35">
      <c r="A11" s="34" t="s">
        <v>43</v>
      </c>
      <c r="B11" s="40" t="s">
        <v>29</v>
      </c>
      <c r="C11" s="34" t="s">
        <v>30</v>
      </c>
      <c r="D11" s="35" t="s">
        <v>31</v>
      </c>
      <c r="E11" s="34" t="s">
        <v>32</v>
      </c>
      <c r="F11" s="34" t="s">
        <v>33</v>
      </c>
      <c r="G11" s="36" t="s">
        <v>34</v>
      </c>
      <c r="H11" s="36" t="s">
        <v>35</v>
      </c>
      <c r="I11" s="34" t="s">
        <v>36</v>
      </c>
      <c r="J11" s="34" t="s">
        <v>37</v>
      </c>
      <c r="K11" s="34" t="s">
        <v>38</v>
      </c>
      <c r="L11" s="34" t="s">
        <v>39</v>
      </c>
    </row>
    <row r="12" spans="1:12" ht="18.5" x14ac:dyDescent="0.45">
      <c r="A12" s="71">
        <v>1</v>
      </c>
      <c r="B12" s="71"/>
      <c r="C12" s="72"/>
      <c r="D12" s="73"/>
      <c r="E12" s="74"/>
      <c r="F12" s="74"/>
      <c r="G12" s="75"/>
      <c r="H12" s="71"/>
      <c r="I12" s="76"/>
      <c r="J12" s="77"/>
      <c r="K12" s="78"/>
      <c r="L12" s="37"/>
    </row>
    <row r="13" spans="1:12" ht="18.5" x14ac:dyDescent="0.45">
      <c r="A13" s="71">
        <v>2</v>
      </c>
      <c r="B13" s="71"/>
      <c r="C13" s="72"/>
      <c r="D13" s="73"/>
      <c r="E13" s="74"/>
      <c r="F13" s="74"/>
      <c r="G13" s="75"/>
      <c r="H13" s="71"/>
      <c r="I13" s="76"/>
      <c r="J13" s="77"/>
      <c r="K13" s="78"/>
      <c r="L13" s="37"/>
    </row>
    <row r="14" spans="1:12" ht="18.5" x14ac:dyDescent="0.45">
      <c r="A14" s="71">
        <v>3</v>
      </c>
      <c r="B14" s="71"/>
      <c r="C14" s="72"/>
      <c r="D14" s="79"/>
      <c r="E14" s="74"/>
      <c r="F14" s="74"/>
      <c r="G14" s="75"/>
      <c r="H14" s="71"/>
      <c r="I14" s="76"/>
      <c r="J14" s="77"/>
      <c r="K14" s="78"/>
      <c r="L14" s="37"/>
    </row>
    <row r="15" spans="1:12" ht="18.5" x14ac:dyDescent="0.45">
      <c r="A15" s="71">
        <v>4</v>
      </c>
      <c r="B15" s="71"/>
      <c r="C15" s="72"/>
      <c r="D15" s="73"/>
      <c r="E15" s="74"/>
      <c r="F15" s="74"/>
      <c r="G15" s="75"/>
      <c r="H15" s="71"/>
      <c r="I15" s="76"/>
      <c r="J15" s="77"/>
      <c r="K15" s="78"/>
      <c r="L15" s="66"/>
    </row>
    <row r="16" spans="1:12" ht="18.5" x14ac:dyDescent="0.45">
      <c r="A16" s="71">
        <v>5</v>
      </c>
      <c r="B16" s="71"/>
      <c r="C16" s="72"/>
      <c r="D16" s="80"/>
      <c r="E16" s="74"/>
      <c r="F16" s="74"/>
      <c r="G16" s="75"/>
      <c r="H16" s="71"/>
      <c r="I16" s="76"/>
      <c r="J16" s="77"/>
      <c r="K16" s="78"/>
      <c r="L16" s="37"/>
    </row>
    <row r="17" spans="1:12" ht="19" thickBot="1" x14ac:dyDescent="0.5">
      <c r="A17" s="71">
        <v>6</v>
      </c>
      <c r="B17" s="71"/>
      <c r="C17" s="71"/>
      <c r="D17" s="81"/>
      <c r="E17" s="71"/>
      <c r="F17" s="71"/>
      <c r="G17" s="75"/>
      <c r="H17" s="71"/>
      <c r="I17" s="76"/>
      <c r="J17" s="77"/>
      <c r="K17" s="78"/>
      <c r="L17" s="37"/>
    </row>
    <row r="18" spans="1:12" s="18" customFormat="1" ht="19" thickBot="1" x14ac:dyDescent="0.5">
      <c r="A18" s="82"/>
      <c r="B18" s="82"/>
      <c r="C18" s="82"/>
      <c r="D18" s="83"/>
      <c r="E18" s="82"/>
      <c r="F18" s="82"/>
      <c r="G18" s="67">
        <f>SUM(G12:G17)</f>
        <v>0</v>
      </c>
      <c r="H18" s="82"/>
      <c r="I18" s="68">
        <f>SUM(I12:I17)</f>
        <v>0</v>
      </c>
      <c r="J18" s="69">
        <f>SUM(J12:J17)</f>
        <v>0</v>
      </c>
      <c r="K18" s="70">
        <f>SUM(K12:K17)</f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727F0-F2CF-4C69-AFCB-1F1D6B0D7FD3}">
  <dimension ref="A1:L18"/>
  <sheetViews>
    <sheetView workbookViewId="0">
      <selection sqref="A1:XFD1048576"/>
    </sheetView>
  </sheetViews>
  <sheetFormatPr defaultRowHeight="14.5" x14ac:dyDescent="0.35"/>
  <cols>
    <col min="1" max="1" width="7.453125" style="5" customWidth="1"/>
    <col min="2" max="2" width="12.54296875" style="5" bestFit="1" customWidth="1"/>
    <col min="3" max="3" width="9.1796875" style="5"/>
    <col min="4" max="4" width="9.81640625" style="21" bestFit="1" customWidth="1"/>
    <col min="5" max="5" width="9.1796875" style="5"/>
    <col min="6" max="6" width="9.1796875" style="5" customWidth="1"/>
    <col min="7" max="7" width="12.453125" style="5" customWidth="1"/>
    <col min="8" max="8" width="10.1796875" style="5" customWidth="1"/>
    <col min="9" max="11" width="11.81640625" style="5" customWidth="1"/>
    <col min="12" max="12" width="74.1796875" customWidth="1"/>
  </cols>
  <sheetData>
    <row r="1" spans="1:12" ht="29" thickBot="1" x14ac:dyDescent="0.7">
      <c r="A1" s="20" t="s">
        <v>19</v>
      </c>
      <c r="B1" s="20"/>
    </row>
    <row r="2" spans="1:12" ht="16" thickBot="1" x14ac:dyDescent="0.4">
      <c r="A2" s="22" t="s">
        <v>20</v>
      </c>
      <c r="B2" s="22"/>
      <c r="G2" s="23" t="s">
        <v>21</v>
      </c>
      <c r="H2" s="24" t="s">
        <v>22</v>
      </c>
      <c r="L2" t="s">
        <v>23</v>
      </c>
    </row>
    <row r="3" spans="1:12" ht="15.5" x14ac:dyDescent="0.35">
      <c r="A3" s="25" t="s">
        <v>24</v>
      </c>
      <c r="B3" s="25"/>
      <c r="H3" s="26"/>
    </row>
    <row r="4" spans="1:12" ht="15.5" x14ac:dyDescent="0.35">
      <c r="A4" s="25" t="s">
        <v>25</v>
      </c>
      <c r="B4" s="25"/>
      <c r="E4" s="27"/>
      <c r="F4" s="28"/>
      <c r="G4" s="27"/>
      <c r="H4" s="29"/>
      <c r="I4" s="27"/>
      <c r="J4" s="27"/>
      <c r="K4" s="27"/>
    </row>
    <row r="5" spans="1:12" ht="16" thickBot="1" x14ac:dyDescent="0.4">
      <c r="A5" s="25"/>
      <c r="B5" s="25"/>
      <c r="F5" s="30"/>
      <c r="H5" s="26"/>
    </row>
    <row r="6" spans="1:12" ht="19" thickBot="1" x14ac:dyDescent="0.5">
      <c r="A6" s="31" t="s">
        <v>26</v>
      </c>
      <c r="B6" s="62">
        <v>0.1</v>
      </c>
      <c r="C6" s="64" t="s">
        <v>27</v>
      </c>
      <c r="G6" s="61">
        <v>0.25</v>
      </c>
      <c r="H6" s="65" t="s">
        <v>28</v>
      </c>
    </row>
    <row r="7" spans="1:12" ht="16" thickBot="1" x14ac:dyDescent="0.4">
      <c r="A7" s="31"/>
      <c r="B7" s="25"/>
      <c r="C7" s="32"/>
      <c r="D7" s="38"/>
      <c r="F7" s="33"/>
      <c r="G7" s="39"/>
      <c r="H7" s="26"/>
    </row>
    <row r="8" spans="1:12" ht="21.5" thickBot="1" x14ac:dyDescent="0.55000000000000004">
      <c r="A8" s="25" t="s">
        <v>47</v>
      </c>
      <c r="B8" s="63">
        <f>GESTÃO!E18</f>
        <v>100</v>
      </c>
      <c r="C8" s="58" t="s">
        <v>46</v>
      </c>
      <c r="D8" s="38"/>
      <c r="E8" s="41"/>
      <c r="F8" s="33"/>
      <c r="G8" s="60">
        <f>GESTÃO!E20</f>
        <v>-50</v>
      </c>
      <c r="H8" s="59" t="s">
        <v>7</v>
      </c>
    </row>
    <row r="9" spans="1:12" ht="16" thickBot="1" x14ac:dyDescent="0.4">
      <c r="A9" s="31"/>
      <c r="B9" s="25"/>
      <c r="C9" s="32"/>
      <c r="D9" s="38"/>
      <c r="F9" s="33"/>
      <c r="G9" s="39"/>
      <c r="H9" s="26"/>
    </row>
    <row r="10" spans="1:12" ht="21.5" thickBot="1" x14ac:dyDescent="0.4">
      <c r="A10" s="25" t="s">
        <v>44</v>
      </c>
      <c r="B10" s="85">
        <v>44478</v>
      </c>
      <c r="D10" s="84" t="s">
        <v>57</v>
      </c>
      <c r="F10" s="30"/>
      <c r="H10" s="26"/>
    </row>
    <row r="11" spans="1:12" x14ac:dyDescent="0.35">
      <c r="A11" s="34" t="s">
        <v>43</v>
      </c>
      <c r="B11" s="40" t="s">
        <v>29</v>
      </c>
      <c r="C11" s="34" t="s">
        <v>30</v>
      </c>
      <c r="D11" s="35" t="s">
        <v>31</v>
      </c>
      <c r="E11" s="34" t="s">
        <v>32</v>
      </c>
      <c r="F11" s="34" t="s">
        <v>33</v>
      </c>
      <c r="G11" s="36" t="s">
        <v>34</v>
      </c>
      <c r="H11" s="36" t="s">
        <v>35</v>
      </c>
      <c r="I11" s="34" t="s">
        <v>36</v>
      </c>
      <c r="J11" s="34" t="s">
        <v>37</v>
      </c>
      <c r="K11" s="34" t="s">
        <v>38</v>
      </c>
      <c r="L11" s="34" t="s">
        <v>39</v>
      </c>
    </row>
    <row r="12" spans="1:12" ht="18.5" x14ac:dyDescent="0.45">
      <c r="A12" s="71">
        <v>1</v>
      </c>
      <c r="B12" s="71"/>
      <c r="C12" s="72"/>
      <c r="D12" s="73"/>
      <c r="E12" s="74"/>
      <c r="F12" s="74"/>
      <c r="G12" s="75"/>
      <c r="H12" s="71"/>
      <c r="I12" s="76"/>
      <c r="J12" s="77"/>
      <c r="K12" s="78"/>
      <c r="L12" s="37"/>
    </row>
    <row r="13" spans="1:12" ht="18.5" x14ac:dyDescent="0.45">
      <c r="A13" s="71">
        <v>2</v>
      </c>
      <c r="B13" s="71"/>
      <c r="C13" s="72"/>
      <c r="D13" s="73"/>
      <c r="E13" s="74"/>
      <c r="F13" s="74"/>
      <c r="G13" s="75"/>
      <c r="H13" s="71"/>
      <c r="I13" s="76"/>
      <c r="J13" s="77"/>
      <c r="K13" s="78"/>
      <c r="L13" s="37"/>
    </row>
    <row r="14" spans="1:12" ht="18.5" x14ac:dyDescent="0.45">
      <c r="A14" s="71">
        <v>3</v>
      </c>
      <c r="B14" s="71"/>
      <c r="C14" s="72"/>
      <c r="D14" s="79"/>
      <c r="E14" s="74"/>
      <c r="F14" s="74"/>
      <c r="G14" s="75"/>
      <c r="H14" s="71"/>
      <c r="I14" s="76"/>
      <c r="J14" s="77"/>
      <c r="K14" s="78"/>
      <c r="L14" s="37"/>
    </row>
    <row r="15" spans="1:12" ht="18.5" x14ac:dyDescent="0.45">
      <c r="A15" s="71">
        <v>4</v>
      </c>
      <c r="B15" s="71"/>
      <c r="C15" s="72"/>
      <c r="D15" s="73"/>
      <c r="E15" s="74"/>
      <c r="F15" s="74"/>
      <c r="G15" s="75"/>
      <c r="H15" s="71"/>
      <c r="I15" s="76"/>
      <c r="J15" s="77"/>
      <c r="K15" s="78"/>
      <c r="L15" s="66"/>
    </row>
    <row r="16" spans="1:12" ht="18.5" x14ac:dyDescent="0.45">
      <c r="A16" s="71">
        <v>5</v>
      </c>
      <c r="B16" s="71"/>
      <c r="C16" s="72"/>
      <c r="D16" s="80"/>
      <c r="E16" s="74"/>
      <c r="F16" s="74"/>
      <c r="G16" s="75"/>
      <c r="H16" s="71"/>
      <c r="I16" s="76"/>
      <c r="J16" s="77"/>
      <c r="K16" s="78"/>
      <c r="L16" s="37"/>
    </row>
    <row r="17" spans="1:12" ht="19" thickBot="1" x14ac:dyDescent="0.5">
      <c r="A17" s="71">
        <v>6</v>
      </c>
      <c r="B17" s="71"/>
      <c r="C17" s="71"/>
      <c r="D17" s="81"/>
      <c r="E17" s="71"/>
      <c r="F17" s="71"/>
      <c r="G17" s="75"/>
      <c r="H17" s="71"/>
      <c r="I17" s="76"/>
      <c r="J17" s="77"/>
      <c r="K17" s="78"/>
      <c r="L17" s="37"/>
    </row>
    <row r="18" spans="1:12" s="18" customFormat="1" ht="19" thickBot="1" x14ac:dyDescent="0.5">
      <c r="A18" s="82"/>
      <c r="B18" s="82"/>
      <c r="C18" s="82"/>
      <c r="D18" s="83"/>
      <c r="E18" s="82"/>
      <c r="F18" s="82"/>
      <c r="G18" s="67">
        <f>SUM(G12:G17)</f>
        <v>0</v>
      </c>
      <c r="H18" s="82"/>
      <c r="I18" s="68">
        <f>SUM(I12:I17)</f>
        <v>0</v>
      </c>
      <c r="J18" s="69">
        <f>SUM(J12:J17)</f>
        <v>0</v>
      </c>
      <c r="K18" s="70">
        <f>SUM(K12:K17)</f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97681-3F8D-4399-8F0E-06595DCF3105}">
  <dimension ref="A1:L18"/>
  <sheetViews>
    <sheetView workbookViewId="0">
      <selection sqref="A1:XFD1048576"/>
    </sheetView>
  </sheetViews>
  <sheetFormatPr defaultRowHeight="14.5" x14ac:dyDescent="0.35"/>
  <cols>
    <col min="1" max="1" width="7.453125" style="5" customWidth="1"/>
    <col min="2" max="2" width="12.54296875" style="5" bestFit="1" customWidth="1"/>
    <col min="3" max="3" width="9.1796875" style="5"/>
    <col min="4" max="4" width="9.81640625" style="21" bestFit="1" customWidth="1"/>
    <col min="5" max="5" width="9.1796875" style="5"/>
    <col min="6" max="6" width="9.1796875" style="5" customWidth="1"/>
    <col min="7" max="7" width="12.453125" style="5" customWidth="1"/>
    <col min="8" max="8" width="10.1796875" style="5" customWidth="1"/>
    <col min="9" max="11" width="11.81640625" style="5" customWidth="1"/>
    <col min="12" max="12" width="74.1796875" customWidth="1"/>
  </cols>
  <sheetData>
    <row r="1" spans="1:12" ht="29" thickBot="1" x14ac:dyDescent="0.7">
      <c r="A1" s="20" t="s">
        <v>19</v>
      </c>
      <c r="B1" s="20"/>
    </row>
    <row r="2" spans="1:12" ht="16" thickBot="1" x14ac:dyDescent="0.4">
      <c r="A2" s="22" t="s">
        <v>20</v>
      </c>
      <c r="B2" s="22"/>
      <c r="G2" s="23" t="s">
        <v>21</v>
      </c>
      <c r="H2" s="24" t="s">
        <v>22</v>
      </c>
      <c r="L2" t="s">
        <v>23</v>
      </c>
    </row>
    <row r="3" spans="1:12" ht="15.5" x14ac:dyDescent="0.35">
      <c r="A3" s="25" t="s">
        <v>24</v>
      </c>
      <c r="B3" s="25"/>
      <c r="H3" s="26"/>
    </row>
    <row r="4" spans="1:12" ht="15.5" x14ac:dyDescent="0.35">
      <c r="A4" s="25" t="s">
        <v>25</v>
      </c>
      <c r="B4" s="25"/>
      <c r="E4" s="27"/>
      <c r="F4" s="28"/>
      <c r="G4" s="27"/>
      <c r="H4" s="29"/>
      <c r="I4" s="27"/>
      <c r="J4" s="27"/>
      <c r="K4" s="27"/>
    </row>
    <row r="5" spans="1:12" ht="16" thickBot="1" x14ac:dyDescent="0.4">
      <c r="A5" s="25"/>
      <c r="B5" s="25"/>
      <c r="F5" s="30"/>
      <c r="H5" s="26"/>
    </row>
    <row r="6" spans="1:12" ht="19" thickBot="1" x14ac:dyDescent="0.5">
      <c r="A6" s="31" t="s">
        <v>26</v>
      </c>
      <c r="B6" s="62">
        <v>0.1</v>
      </c>
      <c r="C6" s="64" t="s">
        <v>27</v>
      </c>
      <c r="G6" s="61">
        <v>0.25</v>
      </c>
      <c r="H6" s="65" t="s">
        <v>28</v>
      </c>
    </row>
    <row r="7" spans="1:12" ht="16" thickBot="1" x14ac:dyDescent="0.4">
      <c r="A7" s="31"/>
      <c r="B7" s="25"/>
      <c r="C7" s="32"/>
      <c r="D7" s="38"/>
      <c r="F7" s="33"/>
      <c r="G7" s="39"/>
      <c r="H7" s="26"/>
    </row>
    <row r="8" spans="1:12" ht="21.5" thickBot="1" x14ac:dyDescent="0.55000000000000004">
      <c r="A8" s="25" t="s">
        <v>47</v>
      </c>
      <c r="B8" s="63">
        <f>GESTÃO!E18</f>
        <v>100</v>
      </c>
      <c r="C8" s="58" t="s">
        <v>46</v>
      </c>
      <c r="D8" s="38"/>
      <c r="E8" s="41"/>
      <c r="F8" s="33"/>
      <c r="G8" s="60">
        <f>GESTÃO!E20</f>
        <v>-50</v>
      </c>
      <c r="H8" s="59" t="s">
        <v>7</v>
      </c>
    </row>
    <row r="9" spans="1:12" ht="16" thickBot="1" x14ac:dyDescent="0.4">
      <c r="A9" s="31"/>
      <c r="B9" s="25"/>
      <c r="C9" s="32"/>
      <c r="D9" s="38"/>
      <c r="F9" s="33"/>
      <c r="G9" s="39"/>
      <c r="H9" s="26"/>
    </row>
    <row r="10" spans="1:12" ht="21.5" thickBot="1" x14ac:dyDescent="0.4">
      <c r="A10" s="25" t="s">
        <v>44</v>
      </c>
      <c r="B10" s="85">
        <v>44478</v>
      </c>
      <c r="D10" s="84" t="s">
        <v>57</v>
      </c>
      <c r="F10" s="30"/>
      <c r="H10" s="26"/>
    </row>
    <row r="11" spans="1:12" x14ac:dyDescent="0.35">
      <c r="A11" s="34" t="s">
        <v>43</v>
      </c>
      <c r="B11" s="40" t="s">
        <v>29</v>
      </c>
      <c r="C11" s="34" t="s">
        <v>30</v>
      </c>
      <c r="D11" s="35" t="s">
        <v>31</v>
      </c>
      <c r="E11" s="34" t="s">
        <v>32</v>
      </c>
      <c r="F11" s="34" t="s">
        <v>33</v>
      </c>
      <c r="G11" s="36" t="s">
        <v>34</v>
      </c>
      <c r="H11" s="36" t="s">
        <v>35</v>
      </c>
      <c r="I11" s="34" t="s">
        <v>36</v>
      </c>
      <c r="J11" s="34" t="s">
        <v>37</v>
      </c>
      <c r="K11" s="34" t="s">
        <v>38</v>
      </c>
      <c r="L11" s="34" t="s">
        <v>39</v>
      </c>
    </row>
    <row r="12" spans="1:12" ht="18.5" x14ac:dyDescent="0.45">
      <c r="A12" s="71">
        <v>1</v>
      </c>
      <c r="B12" s="71"/>
      <c r="C12" s="72"/>
      <c r="D12" s="73"/>
      <c r="E12" s="74"/>
      <c r="F12" s="74"/>
      <c r="G12" s="75"/>
      <c r="H12" s="71"/>
      <c r="I12" s="76"/>
      <c r="J12" s="77"/>
      <c r="K12" s="78"/>
      <c r="L12" s="37"/>
    </row>
    <row r="13" spans="1:12" ht="18.5" x14ac:dyDescent="0.45">
      <c r="A13" s="71">
        <v>2</v>
      </c>
      <c r="B13" s="71"/>
      <c r="C13" s="72"/>
      <c r="D13" s="73"/>
      <c r="E13" s="74"/>
      <c r="F13" s="74"/>
      <c r="G13" s="75"/>
      <c r="H13" s="71"/>
      <c r="I13" s="76"/>
      <c r="J13" s="77"/>
      <c r="K13" s="78"/>
      <c r="L13" s="37"/>
    </row>
    <row r="14" spans="1:12" ht="18.5" x14ac:dyDescent="0.45">
      <c r="A14" s="71">
        <v>3</v>
      </c>
      <c r="B14" s="71"/>
      <c r="C14" s="72"/>
      <c r="D14" s="79"/>
      <c r="E14" s="74"/>
      <c r="F14" s="74"/>
      <c r="G14" s="75"/>
      <c r="H14" s="71"/>
      <c r="I14" s="76"/>
      <c r="J14" s="77"/>
      <c r="K14" s="78"/>
      <c r="L14" s="37"/>
    </row>
    <row r="15" spans="1:12" ht="18.5" x14ac:dyDescent="0.45">
      <c r="A15" s="71">
        <v>4</v>
      </c>
      <c r="B15" s="71"/>
      <c r="C15" s="72"/>
      <c r="D15" s="73"/>
      <c r="E15" s="74"/>
      <c r="F15" s="74"/>
      <c r="G15" s="75"/>
      <c r="H15" s="71"/>
      <c r="I15" s="76"/>
      <c r="J15" s="77"/>
      <c r="K15" s="78"/>
      <c r="L15" s="66"/>
    </row>
    <row r="16" spans="1:12" ht="18.5" x14ac:dyDescent="0.45">
      <c r="A16" s="71">
        <v>5</v>
      </c>
      <c r="B16" s="71"/>
      <c r="C16" s="72"/>
      <c r="D16" s="80"/>
      <c r="E16" s="74"/>
      <c r="F16" s="74"/>
      <c r="G16" s="75"/>
      <c r="H16" s="71"/>
      <c r="I16" s="76"/>
      <c r="J16" s="77"/>
      <c r="K16" s="78"/>
      <c r="L16" s="37"/>
    </row>
    <row r="17" spans="1:12" ht="19" thickBot="1" x14ac:dyDescent="0.5">
      <c r="A17" s="71">
        <v>6</v>
      </c>
      <c r="B17" s="71"/>
      <c r="C17" s="71"/>
      <c r="D17" s="81"/>
      <c r="E17" s="71"/>
      <c r="F17" s="71"/>
      <c r="G17" s="75"/>
      <c r="H17" s="71"/>
      <c r="I17" s="76"/>
      <c r="J17" s="77"/>
      <c r="K17" s="78"/>
      <c r="L17" s="37"/>
    </row>
    <row r="18" spans="1:12" s="18" customFormat="1" ht="19" thickBot="1" x14ac:dyDescent="0.5">
      <c r="A18" s="82"/>
      <c r="B18" s="82"/>
      <c r="C18" s="82"/>
      <c r="D18" s="83"/>
      <c r="E18" s="82"/>
      <c r="F18" s="82"/>
      <c r="G18" s="67">
        <f>SUM(G12:G17)</f>
        <v>0</v>
      </c>
      <c r="H18" s="82"/>
      <c r="I18" s="68">
        <f>SUM(I12:I17)</f>
        <v>0</v>
      </c>
      <c r="J18" s="69">
        <f>SUM(J12:J17)</f>
        <v>0</v>
      </c>
      <c r="K18" s="70">
        <f>SUM(K12:K17)</f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9D95D-C76C-4A22-87AD-4DAF1BE2C70C}">
  <dimension ref="A1:L18"/>
  <sheetViews>
    <sheetView workbookViewId="0">
      <selection sqref="A1:XFD1048576"/>
    </sheetView>
  </sheetViews>
  <sheetFormatPr defaultRowHeight="14.5" x14ac:dyDescent="0.35"/>
  <cols>
    <col min="1" max="1" width="7.453125" style="5" customWidth="1"/>
    <col min="2" max="2" width="12.54296875" style="5" bestFit="1" customWidth="1"/>
    <col min="3" max="3" width="9.1796875" style="5"/>
    <col min="4" max="4" width="9.81640625" style="21" bestFit="1" customWidth="1"/>
    <col min="5" max="5" width="9.1796875" style="5"/>
    <col min="6" max="6" width="9.1796875" style="5" customWidth="1"/>
    <col min="7" max="7" width="12.453125" style="5" customWidth="1"/>
    <col min="8" max="8" width="10.1796875" style="5" customWidth="1"/>
    <col min="9" max="11" width="11.81640625" style="5" customWidth="1"/>
    <col min="12" max="12" width="74.1796875" customWidth="1"/>
  </cols>
  <sheetData>
    <row r="1" spans="1:12" ht="29" thickBot="1" x14ac:dyDescent="0.7">
      <c r="A1" s="20" t="s">
        <v>19</v>
      </c>
      <c r="B1" s="20"/>
    </row>
    <row r="2" spans="1:12" ht="16" thickBot="1" x14ac:dyDescent="0.4">
      <c r="A2" s="22" t="s">
        <v>20</v>
      </c>
      <c r="B2" s="22"/>
      <c r="G2" s="23" t="s">
        <v>21</v>
      </c>
      <c r="H2" s="24" t="s">
        <v>22</v>
      </c>
      <c r="L2" t="s">
        <v>23</v>
      </c>
    </row>
    <row r="3" spans="1:12" ht="15.5" x14ac:dyDescent="0.35">
      <c r="A3" s="25" t="s">
        <v>24</v>
      </c>
      <c r="B3" s="25"/>
      <c r="H3" s="26"/>
    </row>
    <row r="4" spans="1:12" ht="15.5" x14ac:dyDescent="0.35">
      <c r="A4" s="25" t="s">
        <v>25</v>
      </c>
      <c r="B4" s="25"/>
      <c r="E4" s="27"/>
      <c r="F4" s="28"/>
      <c r="G4" s="27"/>
      <c r="H4" s="29"/>
      <c r="I4" s="27"/>
      <c r="J4" s="27"/>
      <c r="K4" s="27"/>
    </row>
    <row r="5" spans="1:12" ht="16" thickBot="1" x14ac:dyDescent="0.4">
      <c r="A5" s="25"/>
      <c r="B5" s="25"/>
      <c r="F5" s="30"/>
      <c r="H5" s="26"/>
    </row>
    <row r="6" spans="1:12" ht="19" thickBot="1" x14ac:dyDescent="0.5">
      <c r="A6" s="31" t="s">
        <v>26</v>
      </c>
      <c r="B6" s="62">
        <v>0.1</v>
      </c>
      <c r="C6" s="64" t="s">
        <v>27</v>
      </c>
      <c r="G6" s="61">
        <v>0.25</v>
      </c>
      <c r="H6" s="65" t="s">
        <v>28</v>
      </c>
    </row>
    <row r="7" spans="1:12" ht="16" thickBot="1" x14ac:dyDescent="0.4">
      <c r="A7" s="31"/>
      <c r="B7" s="25"/>
      <c r="C7" s="32"/>
      <c r="D7" s="38"/>
      <c r="F7" s="33"/>
      <c r="G7" s="39"/>
      <c r="H7" s="26"/>
    </row>
    <row r="8" spans="1:12" ht="21.5" thickBot="1" x14ac:dyDescent="0.55000000000000004">
      <c r="A8" s="25" t="s">
        <v>47</v>
      </c>
      <c r="B8" s="63">
        <f>GESTÃO!E18</f>
        <v>100</v>
      </c>
      <c r="C8" s="58" t="s">
        <v>46</v>
      </c>
      <c r="D8" s="38"/>
      <c r="E8" s="41"/>
      <c r="F8" s="33"/>
      <c r="G8" s="60">
        <f>GESTÃO!E20</f>
        <v>-50</v>
      </c>
      <c r="H8" s="59" t="s">
        <v>7</v>
      </c>
    </row>
    <row r="9" spans="1:12" ht="16" thickBot="1" x14ac:dyDescent="0.4">
      <c r="A9" s="31"/>
      <c r="B9" s="25"/>
      <c r="C9" s="32"/>
      <c r="D9" s="38"/>
      <c r="F9" s="33"/>
      <c r="G9" s="39"/>
      <c r="H9" s="26"/>
    </row>
    <row r="10" spans="1:12" ht="21.5" thickBot="1" x14ac:dyDescent="0.4">
      <c r="A10" s="25" t="s">
        <v>44</v>
      </c>
      <c r="B10" s="85">
        <v>44478</v>
      </c>
      <c r="D10" s="84" t="s">
        <v>57</v>
      </c>
      <c r="F10" s="30"/>
      <c r="H10" s="26"/>
    </row>
    <row r="11" spans="1:12" x14ac:dyDescent="0.35">
      <c r="A11" s="34" t="s">
        <v>43</v>
      </c>
      <c r="B11" s="40" t="s">
        <v>29</v>
      </c>
      <c r="C11" s="34" t="s">
        <v>30</v>
      </c>
      <c r="D11" s="35" t="s">
        <v>31</v>
      </c>
      <c r="E11" s="34" t="s">
        <v>32</v>
      </c>
      <c r="F11" s="34" t="s">
        <v>33</v>
      </c>
      <c r="G11" s="36" t="s">
        <v>34</v>
      </c>
      <c r="H11" s="36" t="s">
        <v>35</v>
      </c>
      <c r="I11" s="34" t="s">
        <v>36</v>
      </c>
      <c r="J11" s="34" t="s">
        <v>37</v>
      </c>
      <c r="K11" s="34" t="s">
        <v>38</v>
      </c>
      <c r="L11" s="34" t="s">
        <v>39</v>
      </c>
    </row>
    <row r="12" spans="1:12" ht="18.5" x14ac:dyDescent="0.45">
      <c r="A12" s="71">
        <v>1</v>
      </c>
      <c r="B12" s="71"/>
      <c r="C12" s="72"/>
      <c r="D12" s="73"/>
      <c r="E12" s="74"/>
      <c r="F12" s="74"/>
      <c r="G12" s="75"/>
      <c r="H12" s="71"/>
      <c r="I12" s="76"/>
      <c r="J12" s="77"/>
      <c r="K12" s="78"/>
      <c r="L12" s="37"/>
    </row>
    <row r="13" spans="1:12" ht="18.5" x14ac:dyDescent="0.45">
      <c r="A13" s="71">
        <v>2</v>
      </c>
      <c r="B13" s="71"/>
      <c r="C13" s="72"/>
      <c r="D13" s="73"/>
      <c r="E13" s="74"/>
      <c r="F13" s="74"/>
      <c r="G13" s="75"/>
      <c r="H13" s="71"/>
      <c r="I13" s="76"/>
      <c r="J13" s="77"/>
      <c r="K13" s="78"/>
      <c r="L13" s="37"/>
    </row>
    <row r="14" spans="1:12" ht="18.5" x14ac:dyDescent="0.45">
      <c r="A14" s="71">
        <v>3</v>
      </c>
      <c r="B14" s="71"/>
      <c r="C14" s="72"/>
      <c r="D14" s="79"/>
      <c r="E14" s="74"/>
      <c r="F14" s="74"/>
      <c r="G14" s="75"/>
      <c r="H14" s="71"/>
      <c r="I14" s="76"/>
      <c r="J14" s="77"/>
      <c r="K14" s="78"/>
      <c r="L14" s="37"/>
    </row>
    <row r="15" spans="1:12" ht="18.5" x14ac:dyDescent="0.45">
      <c r="A15" s="71">
        <v>4</v>
      </c>
      <c r="B15" s="71"/>
      <c r="C15" s="72"/>
      <c r="D15" s="73"/>
      <c r="E15" s="74"/>
      <c r="F15" s="74"/>
      <c r="G15" s="75"/>
      <c r="H15" s="71"/>
      <c r="I15" s="76"/>
      <c r="J15" s="77"/>
      <c r="K15" s="78"/>
      <c r="L15" s="66"/>
    </row>
    <row r="16" spans="1:12" ht="18.5" x14ac:dyDescent="0.45">
      <c r="A16" s="71">
        <v>5</v>
      </c>
      <c r="B16" s="71"/>
      <c r="C16" s="72"/>
      <c r="D16" s="80"/>
      <c r="E16" s="74"/>
      <c r="F16" s="74"/>
      <c r="G16" s="75"/>
      <c r="H16" s="71"/>
      <c r="I16" s="76"/>
      <c r="J16" s="77"/>
      <c r="K16" s="78"/>
      <c r="L16" s="37"/>
    </row>
    <row r="17" spans="1:12" ht="19" thickBot="1" x14ac:dyDescent="0.5">
      <c r="A17" s="71">
        <v>6</v>
      </c>
      <c r="B17" s="71"/>
      <c r="C17" s="71"/>
      <c r="D17" s="81"/>
      <c r="E17" s="71"/>
      <c r="F17" s="71"/>
      <c r="G17" s="75"/>
      <c r="H17" s="71"/>
      <c r="I17" s="76"/>
      <c r="J17" s="77"/>
      <c r="K17" s="78"/>
      <c r="L17" s="37"/>
    </row>
    <row r="18" spans="1:12" s="18" customFormat="1" ht="19" thickBot="1" x14ac:dyDescent="0.5">
      <c r="A18" s="82"/>
      <c r="B18" s="82"/>
      <c r="C18" s="82"/>
      <c r="D18" s="83"/>
      <c r="E18" s="82"/>
      <c r="F18" s="82"/>
      <c r="G18" s="67">
        <f>SUM(G12:G17)</f>
        <v>0</v>
      </c>
      <c r="H18" s="82"/>
      <c r="I18" s="68">
        <f>SUM(I12:I17)</f>
        <v>0</v>
      </c>
      <c r="J18" s="69">
        <f>SUM(J12:J17)</f>
        <v>0</v>
      </c>
      <c r="K18" s="70">
        <f>SUM(K12:K17)</f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1EBBF-E9D8-40D1-AD6E-D48B97A795D9}">
  <dimension ref="A1:L18"/>
  <sheetViews>
    <sheetView workbookViewId="0">
      <selection sqref="A1:XFD1048576"/>
    </sheetView>
  </sheetViews>
  <sheetFormatPr defaultRowHeight="14.5" x14ac:dyDescent="0.35"/>
  <cols>
    <col min="1" max="1" width="7.453125" style="5" customWidth="1"/>
    <col min="2" max="2" width="12.54296875" style="5" bestFit="1" customWidth="1"/>
    <col min="3" max="3" width="9.1796875" style="5"/>
    <col min="4" max="4" width="9.81640625" style="21" bestFit="1" customWidth="1"/>
    <col min="5" max="5" width="9.1796875" style="5"/>
    <col min="6" max="6" width="9.1796875" style="5" customWidth="1"/>
    <col min="7" max="7" width="12.453125" style="5" customWidth="1"/>
    <col min="8" max="8" width="10.1796875" style="5" customWidth="1"/>
    <col min="9" max="11" width="11.81640625" style="5" customWidth="1"/>
    <col min="12" max="12" width="74.1796875" customWidth="1"/>
  </cols>
  <sheetData>
    <row r="1" spans="1:12" ht="29" thickBot="1" x14ac:dyDescent="0.7">
      <c r="A1" s="20" t="s">
        <v>19</v>
      </c>
      <c r="B1" s="20"/>
    </row>
    <row r="2" spans="1:12" ht="16" thickBot="1" x14ac:dyDescent="0.4">
      <c r="A2" s="22" t="s">
        <v>20</v>
      </c>
      <c r="B2" s="22"/>
      <c r="G2" s="23" t="s">
        <v>21</v>
      </c>
      <c r="H2" s="24" t="s">
        <v>22</v>
      </c>
      <c r="L2" t="s">
        <v>23</v>
      </c>
    </row>
    <row r="3" spans="1:12" ht="15.5" x14ac:dyDescent="0.35">
      <c r="A3" s="25" t="s">
        <v>24</v>
      </c>
      <c r="B3" s="25"/>
      <c r="H3" s="26"/>
    </row>
    <row r="4" spans="1:12" ht="15.5" x14ac:dyDescent="0.35">
      <c r="A4" s="25" t="s">
        <v>25</v>
      </c>
      <c r="B4" s="25"/>
      <c r="E4" s="27"/>
      <c r="F4" s="28"/>
      <c r="G4" s="27"/>
      <c r="H4" s="29"/>
      <c r="I4" s="27"/>
      <c r="J4" s="27"/>
      <c r="K4" s="27"/>
    </row>
    <row r="5" spans="1:12" ht="16" thickBot="1" x14ac:dyDescent="0.4">
      <c r="A5" s="25"/>
      <c r="B5" s="25"/>
      <c r="F5" s="30"/>
      <c r="H5" s="26"/>
    </row>
    <row r="6" spans="1:12" ht="19" thickBot="1" x14ac:dyDescent="0.5">
      <c r="A6" s="31" t="s">
        <v>26</v>
      </c>
      <c r="B6" s="62">
        <v>0.1</v>
      </c>
      <c r="C6" s="64" t="s">
        <v>27</v>
      </c>
      <c r="G6" s="61">
        <v>0.25</v>
      </c>
      <c r="H6" s="65" t="s">
        <v>28</v>
      </c>
    </row>
    <row r="7" spans="1:12" ht="16" thickBot="1" x14ac:dyDescent="0.4">
      <c r="A7" s="31"/>
      <c r="B7" s="25"/>
      <c r="C7" s="32"/>
      <c r="D7" s="38"/>
      <c r="F7" s="33"/>
      <c r="G7" s="39"/>
      <c r="H7" s="26"/>
    </row>
    <row r="8" spans="1:12" ht="21.5" thickBot="1" x14ac:dyDescent="0.55000000000000004">
      <c r="A8" s="25" t="s">
        <v>47</v>
      </c>
      <c r="B8" s="63">
        <f>GESTÃO!E18</f>
        <v>100</v>
      </c>
      <c r="C8" s="58" t="s">
        <v>46</v>
      </c>
      <c r="D8" s="38"/>
      <c r="E8" s="41"/>
      <c r="F8" s="33"/>
      <c r="G8" s="60">
        <f>GESTÃO!E20</f>
        <v>-50</v>
      </c>
      <c r="H8" s="59" t="s">
        <v>7</v>
      </c>
    </row>
    <row r="9" spans="1:12" ht="16" thickBot="1" x14ac:dyDescent="0.4">
      <c r="A9" s="31"/>
      <c r="B9" s="25"/>
      <c r="C9" s="32"/>
      <c r="D9" s="38"/>
      <c r="F9" s="33"/>
      <c r="G9" s="39"/>
      <c r="H9" s="26"/>
    </row>
    <row r="10" spans="1:12" ht="21.5" thickBot="1" x14ac:dyDescent="0.4">
      <c r="A10" s="25" t="s">
        <v>44</v>
      </c>
      <c r="B10" s="85">
        <v>44478</v>
      </c>
      <c r="D10" s="84" t="s">
        <v>57</v>
      </c>
      <c r="F10" s="30"/>
      <c r="H10" s="26"/>
    </row>
    <row r="11" spans="1:12" x14ac:dyDescent="0.35">
      <c r="A11" s="34" t="s">
        <v>43</v>
      </c>
      <c r="B11" s="40" t="s">
        <v>29</v>
      </c>
      <c r="C11" s="34" t="s">
        <v>30</v>
      </c>
      <c r="D11" s="35" t="s">
        <v>31</v>
      </c>
      <c r="E11" s="34" t="s">
        <v>32</v>
      </c>
      <c r="F11" s="34" t="s">
        <v>33</v>
      </c>
      <c r="G11" s="36" t="s">
        <v>34</v>
      </c>
      <c r="H11" s="36" t="s">
        <v>35</v>
      </c>
      <c r="I11" s="34" t="s">
        <v>36</v>
      </c>
      <c r="J11" s="34" t="s">
        <v>37</v>
      </c>
      <c r="K11" s="34" t="s">
        <v>38</v>
      </c>
      <c r="L11" s="34" t="s">
        <v>39</v>
      </c>
    </row>
    <row r="12" spans="1:12" ht="18.5" x14ac:dyDescent="0.45">
      <c r="A12" s="71">
        <v>1</v>
      </c>
      <c r="B12" s="71"/>
      <c r="C12" s="72"/>
      <c r="D12" s="73"/>
      <c r="E12" s="74"/>
      <c r="F12" s="74"/>
      <c r="G12" s="75"/>
      <c r="H12" s="71"/>
      <c r="I12" s="76"/>
      <c r="J12" s="77"/>
      <c r="K12" s="78"/>
      <c r="L12" s="37"/>
    </row>
    <row r="13" spans="1:12" ht="18.5" x14ac:dyDescent="0.45">
      <c r="A13" s="71">
        <v>2</v>
      </c>
      <c r="B13" s="71"/>
      <c r="C13" s="72"/>
      <c r="D13" s="73"/>
      <c r="E13" s="74"/>
      <c r="F13" s="74"/>
      <c r="G13" s="75"/>
      <c r="H13" s="71"/>
      <c r="I13" s="76"/>
      <c r="J13" s="77"/>
      <c r="K13" s="78"/>
      <c r="L13" s="37"/>
    </row>
    <row r="14" spans="1:12" ht="18.5" x14ac:dyDescent="0.45">
      <c r="A14" s="71">
        <v>3</v>
      </c>
      <c r="B14" s="71"/>
      <c r="C14" s="72"/>
      <c r="D14" s="79"/>
      <c r="E14" s="74"/>
      <c r="F14" s="74"/>
      <c r="G14" s="75"/>
      <c r="H14" s="71"/>
      <c r="I14" s="76"/>
      <c r="J14" s="77"/>
      <c r="K14" s="78"/>
      <c r="L14" s="37"/>
    </row>
    <row r="15" spans="1:12" ht="18.5" x14ac:dyDescent="0.45">
      <c r="A15" s="71">
        <v>4</v>
      </c>
      <c r="B15" s="71"/>
      <c r="C15" s="72"/>
      <c r="D15" s="73"/>
      <c r="E15" s="74"/>
      <c r="F15" s="74"/>
      <c r="G15" s="75"/>
      <c r="H15" s="71"/>
      <c r="I15" s="76"/>
      <c r="J15" s="77"/>
      <c r="K15" s="78"/>
      <c r="L15" s="66"/>
    </row>
    <row r="16" spans="1:12" ht="18.5" x14ac:dyDescent="0.45">
      <c r="A16" s="71">
        <v>5</v>
      </c>
      <c r="B16" s="71"/>
      <c r="C16" s="72"/>
      <c r="D16" s="80"/>
      <c r="E16" s="74"/>
      <c r="F16" s="74"/>
      <c r="G16" s="75"/>
      <c r="H16" s="71"/>
      <c r="I16" s="76"/>
      <c r="J16" s="77"/>
      <c r="K16" s="78"/>
      <c r="L16" s="37"/>
    </row>
    <row r="17" spans="1:12" ht="19" thickBot="1" x14ac:dyDescent="0.5">
      <c r="A17" s="71">
        <v>6</v>
      </c>
      <c r="B17" s="71"/>
      <c r="C17" s="71"/>
      <c r="D17" s="81"/>
      <c r="E17" s="71"/>
      <c r="F17" s="71"/>
      <c r="G17" s="75"/>
      <c r="H17" s="71"/>
      <c r="I17" s="76"/>
      <c r="J17" s="77"/>
      <c r="K17" s="78"/>
      <c r="L17" s="37"/>
    </row>
    <row r="18" spans="1:12" s="18" customFormat="1" ht="19" thickBot="1" x14ac:dyDescent="0.5">
      <c r="A18" s="82"/>
      <c r="B18" s="82"/>
      <c r="C18" s="82"/>
      <c r="D18" s="83"/>
      <c r="E18" s="82"/>
      <c r="F18" s="82"/>
      <c r="G18" s="67">
        <f>SUM(G12:G17)</f>
        <v>0</v>
      </c>
      <c r="H18" s="82"/>
      <c r="I18" s="68">
        <f>SUM(I12:I17)</f>
        <v>0</v>
      </c>
      <c r="J18" s="69">
        <f>SUM(J12:J17)</f>
        <v>0</v>
      </c>
      <c r="K18" s="70">
        <f>SUM(K12:K17)</f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GESTÃO</vt:lpstr>
      <vt:lpstr>DIA 1</vt:lpstr>
      <vt:lpstr>Planilha1</vt:lpstr>
      <vt:lpstr>DIA 2</vt:lpstr>
      <vt:lpstr>DIA 3</vt:lpstr>
      <vt:lpstr>DIA 4</vt:lpstr>
      <vt:lpstr>DIA 5</vt:lpstr>
      <vt:lpstr>DIA 6</vt:lpstr>
      <vt:lpstr>DIA 7</vt:lpstr>
      <vt:lpstr>DIA 8</vt:lpstr>
      <vt:lpstr>DIA 9</vt:lpstr>
      <vt:lpstr>DIA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Masuda</dc:creator>
  <cp:lastModifiedBy>Marcos Masuda</cp:lastModifiedBy>
  <dcterms:created xsi:type="dcterms:W3CDTF">2021-10-09T13:06:02Z</dcterms:created>
  <dcterms:modified xsi:type="dcterms:W3CDTF">2022-01-20T13:29:23Z</dcterms:modified>
</cp:coreProperties>
</file>